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19440" windowHeight="1138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W18" i="1"/>
  <c r="R18"/>
  <c r="R15"/>
  <c r="T15"/>
  <c r="W15" s="1"/>
  <c r="R16"/>
  <c r="T16"/>
  <c r="W16" s="1"/>
  <c r="R17"/>
  <c r="T17"/>
  <c r="W17" s="1"/>
  <c r="T14"/>
  <c r="W14" s="1"/>
  <c r="R14"/>
  <c r="F15"/>
  <c r="F16"/>
  <c r="F17"/>
  <c r="F18"/>
  <c r="F14"/>
  <c r="K19"/>
  <c r="L19"/>
  <c r="T19" l="1"/>
  <c r="U14"/>
  <c r="U18"/>
  <c r="Y18"/>
  <c r="X18" s="1"/>
  <c r="Y17"/>
  <c r="X17" s="1"/>
  <c r="Y16"/>
  <c r="X16" s="1"/>
  <c r="U17"/>
  <c r="U16"/>
  <c r="U15"/>
  <c r="Y15"/>
  <c r="X15" s="1"/>
  <c r="Y14"/>
  <c r="X14" s="1"/>
</calcChain>
</file>

<file path=xl/sharedStrings.xml><?xml version="1.0" encoding="utf-8"?>
<sst xmlns="http://schemas.openxmlformats.org/spreadsheetml/2006/main" count="52" uniqueCount="44">
  <si>
    <t xml:space="preserve">Проект квот добычи </t>
  </si>
  <si>
    <t>№ п/п</t>
  </si>
  <si>
    <t>2020 -2021 гг</t>
  </si>
  <si>
    <t>Наименование муниципальных образований (район, округ), охотничьих угодий, иных территорий</t>
  </si>
  <si>
    <t>Плотность охотничьих ресурсов, расчитанная для установления квоты добычи на период с 1 августа текущего года до 1 августа следующего года (особей на 1000 га площади категории среды обитания, на которую определялась численность</t>
  </si>
  <si>
    <t xml:space="preserve">Предыдущий год </t>
  </si>
  <si>
    <t>Утвержденная квота добычи, особей</t>
  </si>
  <si>
    <t>Фактическая добыча, особей</t>
  </si>
  <si>
    <t>В том числе</t>
  </si>
  <si>
    <t>Взрослые животные (старше 1 года)</t>
  </si>
  <si>
    <t>Всего</t>
  </si>
  <si>
    <t>в % от численности</t>
  </si>
  <si>
    <t>Без разделения по половому признаку</t>
  </si>
  <si>
    <t>до 1 года</t>
  </si>
  <si>
    <t>Освоение квоты, %</t>
  </si>
  <si>
    <t>Предстоящий год</t>
  </si>
  <si>
    <t>Максимально возможная квота</t>
  </si>
  <si>
    <t>Устанавливаемая квота добычи, особей</t>
  </si>
  <si>
    <t>в том числе:</t>
  </si>
  <si>
    <t>взрослые животные (старше 1 года)</t>
  </si>
  <si>
    <t>в том числе для КМНС, особей</t>
  </si>
  <si>
    <t>объем добычи для КМНС</t>
  </si>
  <si>
    <t>Площадь категории среды обитания охотничьих ресурсов охотничьего угодья, иной территории на которую определялась численность виды охотничьих ресурсов, тыс. га</t>
  </si>
  <si>
    <t>1.1</t>
  </si>
  <si>
    <t>1.2</t>
  </si>
  <si>
    <t>1.3</t>
  </si>
  <si>
    <t>1.4</t>
  </si>
  <si>
    <t>1.5</t>
  </si>
  <si>
    <t>Итого:</t>
  </si>
  <si>
    <t>ООУ</t>
  </si>
  <si>
    <t>Охотхозяйство «Ключевское» ЗабКОООиР</t>
  </si>
  <si>
    <t>Хозяйство «Борзинское» ВОО Забайкалья (участок 1)</t>
  </si>
  <si>
    <t>Хозяйство «Борзинское» ВОО Забайкалья (участок 2)</t>
  </si>
  <si>
    <t>ИП Русинов А.И.</t>
  </si>
  <si>
    <t>Численность охотничьего ресурса (на 1 апреля), от которой устанавливалась квота добычи, особей</t>
  </si>
  <si>
    <t>2021 -2022 гг</t>
  </si>
  <si>
    <t>на  период:  с  1  августа  2021 г.  до  1  августа  2022 г.</t>
  </si>
  <si>
    <r>
      <t>до 1 года</t>
    </r>
    <r>
      <rPr>
        <sz val="10"/>
        <color rgb="FFFF0000"/>
        <rFont val="Calibri"/>
        <family val="2"/>
        <charset val="204"/>
        <scheme val="minor"/>
      </rPr>
      <t xml:space="preserve"> - 20%</t>
    </r>
  </si>
  <si>
    <r>
      <t>Самцы во время гона</t>
    </r>
    <r>
      <rPr>
        <i/>
        <sz val="10"/>
        <color theme="1"/>
        <rFont val="Calibri"/>
        <family val="2"/>
        <charset val="204"/>
        <scheme val="minor"/>
      </rPr>
      <t xml:space="preserve"> </t>
    </r>
    <r>
      <rPr>
        <i/>
        <sz val="10"/>
        <color rgb="FFFF0000"/>
        <rFont val="Calibri"/>
        <family val="2"/>
        <charset val="204"/>
        <scheme val="minor"/>
      </rPr>
      <t>- 15%</t>
    </r>
  </si>
  <si>
    <t xml:space="preserve">Самцы во время гона </t>
  </si>
  <si>
    <t>Самцы во время гона (на реву)</t>
  </si>
  <si>
    <r>
      <rPr>
        <b/>
        <u/>
        <sz val="14"/>
        <color theme="1"/>
        <rFont val="Calibri"/>
        <family val="2"/>
        <charset val="204"/>
        <scheme val="minor"/>
      </rPr>
      <t>Лося</t>
    </r>
    <r>
      <rPr>
        <b/>
        <sz val="14"/>
        <color theme="1"/>
        <rFont val="Calibri"/>
        <family val="2"/>
        <charset val="204"/>
        <scheme val="minor"/>
      </rPr>
      <t xml:space="preserve"> на территории охотничьих угодий</t>
    </r>
  </si>
  <si>
    <t>1. Борзинский район</t>
  </si>
  <si>
    <t>Борзинского района</t>
  </si>
</sst>
</file>

<file path=xl/styles.xml><?xml version="1.0" encoding="utf-8"?>
<styleSheet xmlns="http://schemas.openxmlformats.org/spreadsheetml/2006/main">
  <numFmts count="1">
    <numFmt numFmtId="164" formatCode="0.0"/>
  </numFmts>
  <fonts count="19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indexed="8"/>
      <name val="Arial"/>
      <family val="2"/>
      <charset val="204"/>
    </font>
    <font>
      <sz val="12"/>
      <name val="Arial"/>
      <family val="2"/>
      <charset val="204"/>
    </font>
    <font>
      <i/>
      <sz val="12"/>
      <name val="Arial"/>
      <family val="2"/>
      <charset val="204"/>
    </font>
    <font>
      <sz val="12"/>
      <color rgb="FF0070C0"/>
      <name val="Arial"/>
      <family val="2"/>
      <charset val="204"/>
    </font>
    <font>
      <b/>
      <sz val="12"/>
      <name val="Arial"/>
      <family val="2"/>
      <charset val="204"/>
    </font>
    <font>
      <i/>
      <sz val="10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u/>
      <sz val="14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i/>
      <sz val="10"/>
      <color rgb="FFFF0000"/>
      <name val="Calibri"/>
      <family val="2"/>
      <charset val="204"/>
      <scheme val="minor"/>
    </font>
    <font>
      <b/>
      <i/>
      <sz val="10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/>
    <xf numFmtId="49" fontId="3" fillId="0" borderId="6" xfId="0" applyNumberFormat="1" applyFont="1" applyFill="1" applyBorder="1" applyAlignment="1">
      <alignment horizontal="right" vertical="center" wrapText="1"/>
    </xf>
    <xf numFmtId="0" fontId="3" fillId="0" borderId="6" xfId="0" applyFont="1" applyFill="1" applyBorder="1" applyAlignment="1">
      <alignment vertical="center" wrapText="1"/>
    </xf>
    <xf numFmtId="0" fontId="1" fillId="0" borderId="6" xfId="0" applyFont="1" applyBorder="1"/>
    <xf numFmtId="164" fontId="4" fillId="0" borderId="6" xfId="0" applyNumberFormat="1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/>
    </xf>
    <xf numFmtId="0" fontId="7" fillId="4" borderId="6" xfId="0" applyFont="1" applyFill="1" applyBorder="1" applyAlignment="1">
      <alignment horizontal="center" vertical="center" wrapText="1"/>
    </xf>
    <xf numFmtId="0" fontId="1" fillId="4" borderId="6" xfId="0" applyFont="1" applyFill="1" applyBorder="1"/>
    <xf numFmtId="0" fontId="4" fillId="2" borderId="6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4" fillId="2" borderId="6" xfId="0" applyFont="1" applyFill="1" applyBorder="1" applyAlignment="1">
      <alignment horizontal="center"/>
    </xf>
    <xf numFmtId="0" fontId="7" fillId="4" borderId="6" xfId="0" applyFont="1" applyFill="1" applyBorder="1" applyAlignment="1">
      <alignment vertical="center" wrapText="1"/>
    </xf>
    <xf numFmtId="0" fontId="4" fillId="5" borderId="6" xfId="0" applyFont="1" applyFill="1" applyBorder="1" applyAlignment="1">
      <alignment horizontal="center" vertical="center" wrapText="1"/>
    </xf>
    <xf numFmtId="0" fontId="1" fillId="5" borderId="6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textRotation="90" wrapText="1"/>
    </xf>
    <xf numFmtId="0" fontId="11" fillId="0" borderId="6" xfId="0" applyFont="1" applyBorder="1" applyAlignment="1">
      <alignment horizontal="center" vertical="center" textRotation="90"/>
    </xf>
    <xf numFmtId="0" fontId="1" fillId="3" borderId="6" xfId="0" applyFont="1" applyFill="1" applyBorder="1"/>
    <xf numFmtId="2" fontId="1" fillId="3" borderId="6" xfId="0" applyNumberFormat="1" applyFont="1" applyFill="1" applyBorder="1"/>
    <xf numFmtId="0" fontId="0" fillId="2" borderId="0" xfId="0" applyFill="1"/>
    <xf numFmtId="0" fontId="8" fillId="2" borderId="6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1" fillId="2" borderId="6" xfId="0" applyFont="1" applyFill="1" applyBorder="1"/>
    <xf numFmtId="0" fontId="9" fillId="2" borderId="0" xfId="0" applyFont="1" applyFill="1" applyAlignment="1">
      <alignment horizontal="center"/>
    </xf>
    <xf numFmtId="0" fontId="0" fillId="0" borderId="0" xfId="0" applyFill="1"/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/>
    </xf>
    <xf numFmtId="164" fontId="0" fillId="0" borderId="0" xfId="0" applyNumberFormat="1"/>
    <xf numFmtId="164" fontId="11" fillId="0" borderId="6" xfId="0" applyNumberFormat="1" applyFont="1" applyBorder="1" applyAlignment="1">
      <alignment horizontal="center" vertical="center" textRotation="90" wrapText="1"/>
    </xf>
    <xf numFmtId="164" fontId="8" fillId="0" borderId="6" xfId="0" applyNumberFormat="1" applyFont="1" applyBorder="1" applyAlignment="1">
      <alignment horizontal="center" vertical="center"/>
    </xf>
    <xf numFmtId="164" fontId="1" fillId="3" borderId="6" xfId="0" applyNumberFormat="1" applyFont="1" applyFill="1" applyBorder="1"/>
    <xf numFmtId="164" fontId="1" fillId="4" borderId="6" xfId="0" applyNumberFormat="1" applyFont="1" applyFill="1" applyBorder="1"/>
    <xf numFmtId="0" fontId="13" fillId="6" borderId="0" xfId="0" applyFont="1" applyFill="1" applyAlignment="1">
      <alignment horizontal="center"/>
    </xf>
    <xf numFmtId="0" fontId="16" fillId="6" borderId="6" xfId="0" applyFont="1" applyFill="1" applyBorder="1" applyAlignment="1">
      <alignment horizontal="center" vertical="center"/>
    </xf>
    <xf numFmtId="0" fontId="2" fillId="6" borderId="6" xfId="0" applyFont="1" applyFill="1" applyBorder="1" applyAlignment="1">
      <alignment horizontal="center"/>
    </xf>
    <xf numFmtId="0" fontId="17" fillId="4" borderId="6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vertical="center" wrapText="1"/>
    </xf>
    <xf numFmtId="0" fontId="1" fillId="3" borderId="6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3" fillId="2" borderId="0" xfId="0" applyFont="1" applyFill="1" applyAlignment="1">
      <alignment horizontal="center" vertical="center"/>
    </xf>
    <xf numFmtId="0" fontId="18" fillId="2" borderId="0" xfId="0" applyFont="1" applyFill="1" applyAlignment="1">
      <alignment horizontal="center" vertical="center"/>
    </xf>
    <xf numFmtId="0" fontId="16" fillId="2" borderId="6" xfId="0" applyFont="1" applyFill="1" applyBorder="1" applyAlignment="1">
      <alignment horizontal="center" vertical="center"/>
    </xf>
    <xf numFmtId="2" fontId="2" fillId="2" borderId="10" xfId="0" applyNumberFormat="1" applyFont="1" applyFill="1" applyBorder="1" applyAlignment="1">
      <alignment horizontal="center" vertical="center"/>
    </xf>
    <xf numFmtId="0" fontId="1" fillId="7" borderId="6" xfId="0" applyFont="1" applyFill="1" applyBorder="1"/>
    <xf numFmtId="2" fontId="2" fillId="7" borderId="10" xfId="0" applyNumberFormat="1" applyFont="1" applyFill="1" applyBorder="1" applyAlignment="1">
      <alignment horizontal="center" vertical="center"/>
    </xf>
    <xf numFmtId="0" fontId="1" fillId="7" borderId="6" xfId="0" applyFont="1" applyFill="1" applyBorder="1" applyAlignment="1">
      <alignment horizontal="center"/>
    </xf>
    <xf numFmtId="0" fontId="2" fillId="7" borderId="6" xfId="0" applyFont="1" applyFill="1" applyBorder="1" applyAlignment="1">
      <alignment horizontal="center"/>
    </xf>
    <xf numFmtId="2" fontId="1" fillId="7" borderId="6" xfId="0" applyNumberFormat="1" applyFont="1" applyFill="1" applyBorder="1"/>
    <xf numFmtId="164" fontId="1" fillId="7" borderId="6" xfId="0" applyNumberFormat="1" applyFont="1" applyFill="1" applyBorder="1"/>
    <xf numFmtId="0" fontId="0" fillId="7" borderId="0" xfId="0" applyFill="1"/>
    <xf numFmtId="164" fontId="4" fillId="7" borderId="6" xfId="0" applyNumberFormat="1" applyFont="1" applyFill="1" applyBorder="1" applyAlignment="1">
      <alignment horizontal="center" vertical="center" wrapText="1"/>
    </xf>
    <xf numFmtId="0" fontId="6" fillId="7" borderId="6" xfId="0" applyFont="1" applyFill="1" applyBorder="1" applyAlignment="1">
      <alignment horizontal="center" vertical="center" wrapText="1"/>
    </xf>
    <xf numFmtId="0" fontId="3" fillId="7" borderId="6" xfId="0" applyFont="1" applyFill="1" applyBorder="1" applyAlignment="1">
      <alignment vertical="center" wrapText="1"/>
    </xf>
    <xf numFmtId="0" fontId="5" fillId="7" borderId="6" xfId="0" applyFont="1" applyFill="1" applyBorder="1" applyAlignment="1">
      <alignment horizontal="center" vertical="center" wrapText="1"/>
    </xf>
    <xf numFmtId="0" fontId="4" fillId="7" borderId="6" xfId="0" applyFont="1" applyFill="1" applyBorder="1" applyAlignment="1">
      <alignment horizontal="center"/>
    </xf>
    <xf numFmtId="0" fontId="4" fillId="7" borderId="6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6" xfId="0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4" fillId="7" borderId="6" xfId="0" applyFont="1" applyFill="1" applyBorder="1" applyAlignment="1">
      <alignment horizontal="center" vertical="center"/>
    </xf>
    <xf numFmtId="0" fontId="6" fillId="8" borderId="6" xfId="0" applyFont="1" applyFill="1" applyBorder="1" applyAlignment="1">
      <alignment horizontal="center" vertical="center" wrapText="1"/>
    </xf>
    <xf numFmtId="0" fontId="1" fillId="8" borderId="6" xfId="0" applyFont="1" applyFill="1" applyBorder="1"/>
    <xf numFmtId="0" fontId="0" fillId="0" borderId="20" xfId="0" applyBorder="1" applyAlignment="1"/>
    <xf numFmtId="0" fontId="0" fillId="0" borderId="10" xfId="0" applyBorder="1" applyAlignment="1"/>
    <xf numFmtId="0" fontId="11" fillId="0" borderId="14" xfId="0" applyFont="1" applyBorder="1" applyAlignment="1">
      <alignment horizontal="center" vertical="center" textRotation="90"/>
    </xf>
    <xf numFmtId="0" fontId="11" fillId="0" borderId="11" xfId="0" applyFont="1" applyBorder="1" applyAlignment="1"/>
    <xf numFmtId="0" fontId="11" fillId="0" borderId="12" xfId="0" applyFont="1" applyBorder="1" applyAlignment="1"/>
    <xf numFmtId="0" fontId="11" fillId="0" borderId="14" xfId="0" applyFont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top" wrapText="1"/>
    </xf>
    <xf numFmtId="0" fontId="11" fillId="0" borderId="13" xfId="0" applyFont="1" applyFill="1" applyBorder="1" applyAlignment="1">
      <alignment horizontal="center" vertical="top" wrapText="1"/>
    </xf>
    <xf numFmtId="0" fontId="11" fillId="0" borderId="22" xfId="0" applyFont="1" applyFill="1" applyBorder="1" applyAlignment="1">
      <alignment horizontal="center" vertical="top" wrapText="1"/>
    </xf>
    <xf numFmtId="0" fontId="12" fillId="0" borderId="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164" fontId="11" fillId="0" borderId="9" xfId="0" applyNumberFormat="1" applyFont="1" applyBorder="1" applyAlignment="1">
      <alignment horizontal="center" vertical="center" wrapText="1"/>
    </xf>
    <xf numFmtId="164" fontId="11" fillId="0" borderId="20" xfId="0" applyNumberFormat="1" applyFont="1" applyBorder="1" applyAlignment="1">
      <alignment horizontal="center" vertical="center" wrapText="1"/>
    </xf>
    <xf numFmtId="164" fontId="11" fillId="0" borderId="10" xfId="0" applyNumberFormat="1" applyFont="1" applyBorder="1" applyAlignment="1">
      <alignment horizontal="center" vertical="center" wrapText="1"/>
    </xf>
    <xf numFmtId="164" fontId="11" fillId="0" borderId="14" xfId="0" applyNumberFormat="1" applyFont="1" applyBorder="1" applyAlignment="1">
      <alignment horizontal="center" vertical="center" textRotation="90"/>
    </xf>
    <xf numFmtId="164" fontId="11" fillId="0" borderId="12" xfId="0" applyNumberFormat="1" applyFont="1" applyBorder="1" applyAlignment="1">
      <alignment horizontal="center" vertical="center" textRotation="90"/>
    </xf>
    <xf numFmtId="0" fontId="12" fillId="0" borderId="14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7" fillId="0" borderId="9" xfId="0" applyFont="1" applyFill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 textRotation="90"/>
    </xf>
    <xf numFmtId="0" fontId="11" fillId="2" borderId="11" xfId="0" applyFont="1" applyFill="1" applyBorder="1" applyAlignment="1"/>
    <xf numFmtId="0" fontId="11" fillId="2" borderId="12" xfId="0" applyFont="1" applyFill="1" applyBorder="1" applyAlignment="1"/>
    <xf numFmtId="0" fontId="12" fillId="0" borderId="14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textRotation="90"/>
    </xf>
    <xf numFmtId="0" fontId="11" fillId="0" borderId="11" xfId="0" applyFont="1" applyBorder="1" applyAlignment="1">
      <alignment horizontal="center" vertical="center" textRotation="90"/>
    </xf>
    <xf numFmtId="0" fontId="11" fillId="0" borderId="14" xfId="0" applyFont="1" applyBorder="1" applyAlignment="1">
      <alignment horizontal="center" vertical="center" textRotation="90" wrapText="1"/>
    </xf>
    <xf numFmtId="0" fontId="11" fillId="0" borderId="11" xfId="0" applyFont="1" applyBorder="1" applyAlignment="1">
      <alignment horizontal="center" vertical="center" textRotation="90" wrapText="1"/>
    </xf>
    <xf numFmtId="0" fontId="11" fillId="0" borderId="12" xfId="0" applyFont="1" applyBorder="1" applyAlignment="1">
      <alignment horizontal="center" vertical="center" textRotation="90" wrapText="1"/>
    </xf>
    <xf numFmtId="0" fontId="12" fillId="2" borderId="16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vertical="top" wrapText="1"/>
    </xf>
    <xf numFmtId="0" fontId="11" fillId="0" borderId="3" xfId="0" applyFont="1" applyBorder="1" applyAlignment="1">
      <alignment vertical="top" wrapText="1"/>
    </xf>
    <xf numFmtId="0" fontId="11" fillId="0" borderId="4" xfId="0" applyFont="1" applyBorder="1" applyAlignment="1">
      <alignment vertical="top" wrapText="1"/>
    </xf>
    <xf numFmtId="0" fontId="11" fillId="0" borderId="15" xfId="0" applyFont="1" applyBorder="1" applyAlignment="1">
      <alignment horizontal="center" vertical="top" wrapText="1"/>
    </xf>
    <xf numFmtId="0" fontId="11" fillId="0" borderId="16" xfId="0" applyFont="1" applyBorder="1" applyAlignment="1">
      <alignment horizontal="center" vertical="top" wrapText="1"/>
    </xf>
    <xf numFmtId="0" fontId="11" fillId="0" borderId="17" xfId="0" applyFont="1" applyBorder="1" applyAlignment="1">
      <alignment horizontal="center" vertical="top" wrapText="1"/>
    </xf>
    <xf numFmtId="0" fontId="11" fillId="0" borderId="7" xfId="0" applyFont="1" applyBorder="1" applyAlignment="1">
      <alignment horizontal="center" vertical="top" wrapText="1"/>
    </xf>
    <xf numFmtId="0" fontId="11" fillId="0" borderId="18" xfId="0" applyFont="1" applyBorder="1" applyAlignment="1">
      <alignment horizontal="center" vertical="top" wrapText="1"/>
    </xf>
    <xf numFmtId="0" fontId="11" fillId="0" borderId="19" xfId="0" applyFont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top" wrapText="1"/>
    </xf>
    <xf numFmtId="0" fontId="9" fillId="2" borderId="0" xfId="0" applyFont="1" applyFill="1" applyAlignment="1">
      <alignment horizontal="center"/>
    </xf>
    <xf numFmtId="0" fontId="0" fillId="2" borderId="0" xfId="0" applyFill="1" applyAlignment="1"/>
    <xf numFmtId="0" fontId="12" fillId="6" borderId="14" xfId="0" applyFont="1" applyFill="1" applyBorder="1" applyAlignment="1">
      <alignment horizontal="center" vertical="center"/>
    </xf>
    <xf numFmtId="0" fontId="12" fillId="6" borderId="11" xfId="0" applyFont="1" applyFill="1" applyBorder="1" applyAlignment="1">
      <alignment horizontal="center"/>
    </xf>
    <xf numFmtId="0" fontId="12" fillId="6" borderId="12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9"/>
  <sheetViews>
    <sheetView tabSelected="1" zoomScale="80" zoomScaleNormal="80" workbookViewId="0">
      <pane xSplit="13" ySplit="11" topLeftCell="N12" activePane="bottomRight" state="frozen"/>
      <selection pane="topRight" activeCell="P1" sqref="P1"/>
      <selection pane="bottomLeft" activeCell="A15" sqref="A15"/>
      <selection pane="bottomRight" activeCell="G30" sqref="G30"/>
    </sheetView>
  </sheetViews>
  <sheetFormatPr defaultRowHeight="15"/>
  <cols>
    <col min="1" max="1" width="7.5703125" customWidth="1"/>
    <col min="2" max="2" width="48" customWidth="1"/>
    <col min="3" max="3" width="15.5703125" style="28" customWidth="1"/>
    <col min="4" max="4" width="10.5703125" customWidth="1"/>
    <col min="5" max="5" width="10.85546875" style="61" customWidth="1"/>
    <col min="6" max="6" width="19.7109375" style="44" customWidth="1"/>
    <col min="18" max="18" width="9.140625" style="16"/>
    <col min="19" max="19" width="8.85546875" style="23"/>
    <col min="20" max="20" width="9.140625" style="36"/>
    <col min="23" max="23" width="8.85546875" style="31" customWidth="1"/>
    <col min="24" max="25" width="9.140625" style="31"/>
  </cols>
  <sheetData>
    <row r="1" spans="1:25">
      <c r="G1" s="23"/>
      <c r="H1" s="23"/>
    </row>
    <row r="2" spans="1:25" ht="18.75">
      <c r="E2" s="118" t="s">
        <v>0</v>
      </c>
      <c r="F2" s="119"/>
      <c r="G2" s="119"/>
      <c r="H2" s="119"/>
      <c r="I2" s="16"/>
    </row>
    <row r="3" spans="1:25" ht="18.75">
      <c r="F3" s="45" t="s">
        <v>41</v>
      </c>
      <c r="G3" s="27"/>
      <c r="H3" s="27"/>
      <c r="I3" s="17"/>
    </row>
    <row r="4" spans="1:25" ht="18.75">
      <c r="F4" s="45" t="s">
        <v>43</v>
      </c>
      <c r="G4" s="27"/>
      <c r="H4" s="27"/>
      <c r="I4" s="17"/>
    </row>
    <row r="5" spans="1:25" ht="18.75">
      <c r="F5" s="45" t="s">
        <v>36</v>
      </c>
      <c r="G5" s="27"/>
      <c r="H5" s="27"/>
      <c r="I5" s="17"/>
    </row>
    <row r="6" spans="1:25" ht="15.75" thickBot="1">
      <c r="G6" s="23"/>
      <c r="H6" s="23"/>
    </row>
    <row r="7" spans="1:25" ht="15" customHeight="1">
      <c r="A7" s="108" t="s">
        <v>1</v>
      </c>
      <c r="B7" s="117" t="s">
        <v>3</v>
      </c>
      <c r="C7" s="73" t="s">
        <v>22</v>
      </c>
      <c r="D7" s="111" t="s">
        <v>34</v>
      </c>
      <c r="E7" s="112"/>
      <c r="F7" s="105" t="s">
        <v>4</v>
      </c>
      <c r="G7" s="91" t="s">
        <v>5</v>
      </c>
      <c r="H7" s="92"/>
      <c r="I7" s="92"/>
      <c r="J7" s="92"/>
      <c r="K7" s="92"/>
      <c r="L7" s="92"/>
      <c r="M7" s="92"/>
      <c r="N7" s="92"/>
      <c r="O7" s="92"/>
      <c r="P7" s="92"/>
      <c r="Q7" s="93"/>
      <c r="R7" s="76" t="s">
        <v>15</v>
      </c>
      <c r="S7" s="77"/>
      <c r="T7" s="77"/>
      <c r="U7" s="77"/>
      <c r="V7" s="77"/>
      <c r="W7" s="77"/>
      <c r="X7" s="77"/>
      <c r="Y7" s="78"/>
    </row>
    <row r="8" spans="1:25">
      <c r="A8" s="109"/>
      <c r="B8" s="109"/>
      <c r="C8" s="74"/>
      <c r="D8" s="113"/>
      <c r="E8" s="114"/>
      <c r="F8" s="106"/>
      <c r="G8" s="79" t="s">
        <v>6</v>
      </c>
      <c r="H8" s="81"/>
      <c r="I8" s="81"/>
      <c r="J8" s="81"/>
      <c r="K8" s="81"/>
      <c r="L8" s="80"/>
      <c r="M8" s="79" t="s">
        <v>7</v>
      </c>
      <c r="N8" s="81"/>
      <c r="O8" s="81"/>
      <c r="P8" s="81"/>
      <c r="Q8" s="80"/>
      <c r="R8" s="79" t="s">
        <v>16</v>
      </c>
      <c r="S8" s="80"/>
      <c r="T8" s="79" t="s">
        <v>17</v>
      </c>
      <c r="U8" s="81"/>
      <c r="V8" s="81"/>
      <c r="W8" s="81"/>
      <c r="X8" s="81"/>
      <c r="Y8" s="80"/>
    </row>
    <row r="9" spans="1:25">
      <c r="A9" s="109"/>
      <c r="B9" s="109"/>
      <c r="C9" s="74"/>
      <c r="D9" s="113"/>
      <c r="E9" s="114"/>
      <c r="F9" s="106"/>
      <c r="G9" s="97" t="s">
        <v>10</v>
      </c>
      <c r="H9" s="69" t="s">
        <v>11</v>
      </c>
      <c r="I9" s="69" t="s">
        <v>21</v>
      </c>
      <c r="J9" s="81"/>
      <c r="K9" s="81"/>
      <c r="L9" s="80"/>
      <c r="M9" s="97" t="s">
        <v>10</v>
      </c>
      <c r="N9" s="79" t="s">
        <v>8</v>
      </c>
      <c r="O9" s="81"/>
      <c r="P9" s="80"/>
      <c r="Q9" s="102" t="s">
        <v>14</v>
      </c>
      <c r="R9" s="87" t="s">
        <v>10</v>
      </c>
      <c r="S9" s="94" t="s">
        <v>11</v>
      </c>
      <c r="T9" s="120" t="s">
        <v>10</v>
      </c>
      <c r="U9" s="69" t="s">
        <v>11</v>
      </c>
      <c r="V9" s="72" t="s">
        <v>20</v>
      </c>
      <c r="W9" s="82" t="s">
        <v>18</v>
      </c>
      <c r="X9" s="83"/>
      <c r="Y9" s="84"/>
    </row>
    <row r="10" spans="1:25" ht="30" customHeight="1" thickBot="1">
      <c r="A10" s="109"/>
      <c r="B10" s="109"/>
      <c r="C10" s="74"/>
      <c r="D10" s="115"/>
      <c r="E10" s="116"/>
      <c r="F10" s="106"/>
      <c r="G10" s="98"/>
      <c r="H10" s="101"/>
      <c r="I10" s="101"/>
      <c r="J10" s="81"/>
      <c r="K10" s="80"/>
      <c r="L10" s="69" t="s">
        <v>13</v>
      </c>
      <c r="M10" s="98"/>
      <c r="N10" s="79" t="s">
        <v>9</v>
      </c>
      <c r="O10" s="80"/>
      <c r="P10" s="69" t="s">
        <v>13</v>
      </c>
      <c r="Q10" s="103"/>
      <c r="R10" s="88"/>
      <c r="S10" s="95"/>
      <c r="T10" s="121"/>
      <c r="U10" s="70"/>
      <c r="V10" s="70"/>
      <c r="W10" s="82" t="s">
        <v>19</v>
      </c>
      <c r="X10" s="84"/>
      <c r="Y10" s="85" t="s">
        <v>37</v>
      </c>
    </row>
    <row r="11" spans="1:25" ht="123.75" customHeight="1" thickBot="1">
      <c r="A11" s="110"/>
      <c r="B11" s="110"/>
      <c r="C11" s="75"/>
      <c r="D11" s="18" t="s">
        <v>2</v>
      </c>
      <c r="E11" s="29" t="s">
        <v>35</v>
      </c>
      <c r="F11" s="107"/>
      <c r="G11" s="99"/>
      <c r="H11" s="100"/>
      <c r="I11" s="100"/>
      <c r="J11" s="20" t="s">
        <v>40</v>
      </c>
      <c r="K11" s="19" t="s">
        <v>12</v>
      </c>
      <c r="L11" s="100"/>
      <c r="M11" s="99"/>
      <c r="N11" s="19" t="s">
        <v>39</v>
      </c>
      <c r="O11" s="19" t="s">
        <v>12</v>
      </c>
      <c r="P11" s="100"/>
      <c r="Q11" s="104"/>
      <c r="R11" s="89"/>
      <c r="S11" s="96"/>
      <c r="T11" s="122"/>
      <c r="U11" s="71"/>
      <c r="V11" s="71"/>
      <c r="W11" s="32" t="s">
        <v>38</v>
      </c>
      <c r="X11" s="32" t="s">
        <v>12</v>
      </c>
      <c r="Y11" s="86"/>
    </row>
    <row r="12" spans="1:25">
      <c r="A12" s="11">
        <v>1</v>
      </c>
      <c r="B12" s="11">
        <v>2</v>
      </c>
      <c r="C12" s="30">
        <v>3</v>
      </c>
      <c r="D12" s="11">
        <v>4</v>
      </c>
      <c r="E12" s="30">
        <v>5</v>
      </c>
      <c r="F12" s="46">
        <v>6</v>
      </c>
      <c r="G12" s="11">
        <v>7</v>
      </c>
      <c r="H12" s="11">
        <v>8</v>
      </c>
      <c r="I12" s="11">
        <v>9</v>
      </c>
      <c r="J12" s="11">
        <v>12</v>
      </c>
      <c r="K12" s="11">
        <v>13</v>
      </c>
      <c r="L12" s="11">
        <v>14</v>
      </c>
      <c r="M12" s="11">
        <v>15</v>
      </c>
      <c r="N12" s="11">
        <v>16</v>
      </c>
      <c r="O12" s="11">
        <v>19</v>
      </c>
      <c r="P12" s="11">
        <v>20</v>
      </c>
      <c r="Q12" s="11">
        <v>21</v>
      </c>
      <c r="R12" s="11">
        <v>22</v>
      </c>
      <c r="S12" s="24">
        <v>23</v>
      </c>
      <c r="T12" s="37">
        <v>24</v>
      </c>
      <c r="U12" s="11">
        <v>25</v>
      </c>
      <c r="V12" s="11">
        <v>26</v>
      </c>
      <c r="W12" s="33">
        <v>27</v>
      </c>
      <c r="X12" s="33">
        <v>30</v>
      </c>
      <c r="Y12" s="33">
        <v>31</v>
      </c>
    </row>
    <row r="13" spans="1:25">
      <c r="A13" s="90" t="s">
        <v>42</v>
      </c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8"/>
    </row>
    <row r="14" spans="1:25" ht="15.75">
      <c r="A14" s="1" t="s">
        <v>23</v>
      </c>
      <c r="B14" s="2" t="s">
        <v>29</v>
      </c>
      <c r="C14" s="40">
        <v>163.19999999999999</v>
      </c>
      <c r="D14" s="12">
        <v>0</v>
      </c>
      <c r="E14" s="62">
        <v>0</v>
      </c>
      <c r="F14" s="47">
        <f>E14/C14</f>
        <v>0</v>
      </c>
      <c r="G14" s="15">
        <v>0</v>
      </c>
      <c r="H14" s="4">
        <v>0</v>
      </c>
      <c r="I14" s="5"/>
      <c r="J14" s="8">
        <v>0</v>
      </c>
      <c r="K14" s="8">
        <v>0</v>
      </c>
      <c r="L14" s="8">
        <v>0</v>
      </c>
      <c r="M14" s="14"/>
      <c r="N14" s="3"/>
      <c r="O14" s="3"/>
      <c r="P14" s="3"/>
      <c r="Q14" s="3"/>
      <c r="R14" s="42">
        <f t="shared" ref="R14" si="0">E14*S14%</f>
        <v>0</v>
      </c>
      <c r="S14" s="26">
        <v>0</v>
      </c>
      <c r="T14" s="38">
        <f t="shared" ref="T14" si="1">E14*S14%</f>
        <v>0</v>
      </c>
      <c r="U14" s="22" t="e">
        <f t="shared" ref="U14" si="2">T14/E14%</f>
        <v>#DIV/0!</v>
      </c>
      <c r="V14" s="21"/>
      <c r="W14" s="34">
        <f t="shared" ref="W14" si="3">T14*15%</f>
        <v>0</v>
      </c>
      <c r="X14" s="34">
        <f t="shared" ref="X14" si="4">T14-W14-Y14</f>
        <v>0</v>
      </c>
      <c r="Y14" s="34">
        <f t="shared" ref="Y14" si="5">T14*20%</f>
        <v>0</v>
      </c>
    </row>
    <row r="15" spans="1:25" s="54" customFormat="1" ht="15.75">
      <c r="A15" s="1" t="s">
        <v>24</v>
      </c>
      <c r="B15" s="57" t="s">
        <v>30</v>
      </c>
      <c r="C15" s="58">
        <v>279.41000000000003</v>
      </c>
      <c r="D15" s="59">
        <v>0</v>
      </c>
      <c r="E15" s="63">
        <v>0</v>
      </c>
      <c r="F15" s="49">
        <f t="shared" ref="F15:F18" si="6">E15/C15</f>
        <v>0</v>
      </c>
      <c r="G15" s="50">
        <v>0</v>
      </c>
      <c r="H15" s="55">
        <v>0</v>
      </c>
      <c r="I15" s="64"/>
      <c r="J15" s="60">
        <v>0</v>
      </c>
      <c r="K15" s="56">
        <v>0</v>
      </c>
      <c r="L15" s="56">
        <v>0</v>
      </c>
      <c r="M15" s="56"/>
      <c r="N15" s="48"/>
      <c r="O15" s="48"/>
      <c r="P15" s="48"/>
      <c r="Q15" s="48"/>
      <c r="R15" s="50">
        <f t="shared" ref="R15:R18" si="7">E15*S15%</f>
        <v>0</v>
      </c>
      <c r="S15" s="48">
        <v>0</v>
      </c>
      <c r="T15" s="51">
        <f t="shared" ref="T15:T17" si="8">E15*S15%</f>
        <v>0</v>
      </c>
      <c r="U15" s="52" t="e">
        <f t="shared" ref="U15:U18" si="9">T15/E15%</f>
        <v>#DIV/0!</v>
      </c>
      <c r="V15" s="48"/>
      <c r="W15" s="53">
        <f t="shared" ref="W15:W18" si="10">T15*15%</f>
        <v>0</v>
      </c>
      <c r="X15" s="53">
        <f t="shared" ref="X15:X18" si="11">T15-W15-Y15</f>
        <v>0</v>
      </c>
      <c r="Y15" s="53">
        <f t="shared" ref="Y15:Y18" si="12">T15*20%</f>
        <v>0</v>
      </c>
    </row>
    <row r="16" spans="1:25" s="54" customFormat="1" ht="30">
      <c r="A16" s="1" t="s">
        <v>25</v>
      </c>
      <c r="B16" s="57" t="s">
        <v>31</v>
      </c>
      <c r="C16" s="58">
        <v>65.47</v>
      </c>
      <c r="D16" s="59">
        <v>0</v>
      </c>
      <c r="E16" s="63">
        <v>0</v>
      </c>
      <c r="F16" s="49">
        <f t="shared" si="6"/>
        <v>0</v>
      </c>
      <c r="G16" s="50">
        <v>0</v>
      </c>
      <c r="H16" s="55">
        <v>0</v>
      </c>
      <c r="I16" s="64"/>
      <c r="J16" s="60">
        <v>0</v>
      </c>
      <c r="K16" s="56">
        <v>0</v>
      </c>
      <c r="L16" s="56">
        <v>0</v>
      </c>
      <c r="M16" s="56"/>
      <c r="N16" s="48"/>
      <c r="O16" s="48"/>
      <c r="P16" s="48"/>
      <c r="Q16" s="48"/>
      <c r="R16" s="50">
        <f t="shared" si="7"/>
        <v>0</v>
      </c>
      <c r="S16" s="48">
        <v>0</v>
      </c>
      <c r="T16" s="51">
        <f t="shared" si="8"/>
        <v>0</v>
      </c>
      <c r="U16" s="52" t="e">
        <f t="shared" si="9"/>
        <v>#DIV/0!</v>
      </c>
      <c r="V16" s="48"/>
      <c r="W16" s="53">
        <f t="shared" si="10"/>
        <v>0</v>
      </c>
      <c r="X16" s="53">
        <f t="shared" si="11"/>
        <v>0</v>
      </c>
      <c r="Y16" s="53">
        <f t="shared" si="12"/>
        <v>0</v>
      </c>
    </row>
    <row r="17" spans="1:25" s="54" customFormat="1" ht="30">
      <c r="A17" s="1" t="s">
        <v>26</v>
      </c>
      <c r="B17" s="57" t="s">
        <v>32</v>
      </c>
      <c r="C17" s="58">
        <v>33.369999999999997</v>
      </c>
      <c r="D17" s="59">
        <v>0</v>
      </c>
      <c r="E17" s="63">
        <v>0</v>
      </c>
      <c r="F17" s="49">
        <f t="shared" si="6"/>
        <v>0</v>
      </c>
      <c r="G17" s="50">
        <v>0</v>
      </c>
      <c r="H17" s="55">
        <v>0</v>
      </c>
      <c r="I17" s="64"/>
      <c r="J17" s="60">
        <v>0</v>
      </c>
      <c r="K17" s="56">
        <v>0</v>
      </c>
      <c r="L17" s="56">
        <v>0</v>
      </c>
      <c r="M17" s="56"/>
      <c r="N17" s="48"/>
      <c r="O17" s="48"/>
      <c r="P17" s="48"/>
      <c r="Q17" s="48"/>
      <c r="R17" s="50">
        <f t="shared" si="7"/>
        <v>0</v>
      </c>
      <c r="S17" s="48">
        <v>0</v>
      </c>
      <c r="T17" s="51">
        <f t="shared" si="8"/>
        <v>0</v>
      </c>
      <c r="U17" s="52" t="e">
        <f t="shared" si="9"/>
        <v>#DIV/0!</v>
      </c>
      <c r="V17" s="48"/>
      <c r="W17" s="53">
        <f t="shared" si="10"/>
        <v>0</v>
      </c>
      <c r="X17" s="53">
        <f t="shared" si="11"/>
        <v>0</v>
      </c>
      <c r="Y17" s="53">
        <f t="shared" si="12"/>
        <v>0</v>
      </c>
    </row>
    <row r="18" spans="1:25" s="54" customFormat="1" ht="15.75">
      <c r="A18" s="1" t="s">
        <v>27</v>
      </c>
      <c r="B18" s="57" t="s">
        <v>33</v>
      </c>
      <c r="C18" s="58">
        <v>64.2</v>
      </c>
      <c r="D18" s="59">
        <v>102</v>
      </c>
      <c r="E18" s="63">
        <v>68</v>
      </c>
      <c r="F18" s="49">
        <f t="shared" si="6"/>
        <v>1.0591900311526479</v>
      </c>
      <c r="G18" s="50">
        <v>8</v>
      </c>
      <c r="H18" s="55">
        <v>7</v>
      </c>
      <c r="I18" s="59"/>
      <c r="J18" s="60">
        <v>1</v>
      </c>
      <c r="K18" s="56">
        <v>6</v>
      </c>
      <c r="L18" s="56">
        <v>1</v>
      </c>
      <c r="M18" s="65">
        <v>4</v>
      </c>
      <c r="N18" s="66">
        <v>1</v>
      </c>
      <c r="O18" s="66">
        <v>3</v>
      </c>
      <c r="P18" s="48"/>
      <c r="Q18" s="48"/>
      <c r="R18" s="50">
        <f t="shared" si="7"/>
        <v>3.4000000000000004</v>
      </c>
      <c r="S18" s="48">
        <v>5</v>
      </c>
      <c r="T18" s="51">
        <v>3</v>
      </c>
      <c r="U18" s="52">
        <f t="shared" si="9"/>
        <v>4.4117647058823524</v>
      </c>
      <c r="V18" s="48"/>
      <c r="W18" s="53">
        <f t="shared" si="10"/>
        <v>0.44999999999999996</v>
      </c>
      <c r="X18" s="53">
        <f t="shared" si="11"/>
        <v>1.9499999999999997</v>
      </c>
      <c r="Y18" s="53">
        <f t="shared" si="12"/>
        <v>0.60000000000000009</v>
      </c>
    </row>
    <row r="19" spans="1:25" ht="15.75">
      <c r="A19" s="3"/>
      <c r="B19" s="10" t="s">
        <v>28</v>
      </c>
      <c r="C19" s="41"/>
      <c r="D19" s="6"/>
      <c r="E19" s="9">
        <v>605</v>
      </c>
      <c r="F19" s="25"/>
      <c r="G19" s="6">
        <v>8</v>
      </c>
      <c r="H19" s="13"/>
      <c r="I19" s="13"/>
      <c r="J19" s="6"/>
      <c r="K19" s="6">
        <f>SUM(K14:K18)</f>
        <v>6</v>
      </c>
      <c r="L19" s="6">
        <f>SUM(L14:L18)</f>
        <v>1</v>
      </c>
      <c r="M19" s="6"/>
      <c r="N19" s="7"/>
      <c r="O19" s="7"/>
      <c r="P19" s="7"/>
      <c r="Q19" s="7"/>
      <c r="R19" s="43"/>
      <c r="S19" s="26"/>
      <c r="T19" s="39">
        <f>SUM(T14:T18)</f>
        <v>3</v>
      </c>
      <c r="U19" s="7"/>
      <c r="V19" s="7"/>
      <c r="W19" s="35"/>
      <c r="X19" s="35"/>
      <c r="Y19" s="35"/>
    </row>
  </sheetData>
  <mergeCells count="32">
    <mergeCell ref="E2:H2"/>
    <mergeCell ref="G9:G11"/>
    <mergeCell ref="H9:H11"/>
    <mergeCell ref="T9:T11"/>
    <mergeCell ref="I9:I11"/>
    <mergeCell ref="Q9:Q11"/>
    <mergeCell ref="N10:O10"/>
    <mergeCell ref="P10:P11"/>
    <mergeCell ref="F7:F11"/>
    <mergeCell ref="A7:A11"/>
    <mergeCell ref="D7:E10"/>
    <mergeCell ref="B7:B11"/>
    <mergeCell ref="G7:Q7"/>
    <mergeCell ref="A13:Y13"/>
    <mergeCell ref="S9:S11"/>
    <mergeCell ref="M9:M11"/>
    <mergeCell ref="N9:P9"/>
    <mergeCell ref="J9:L9"/>
    <mergeCell ref="J10:K10"/>
    <mergeCell ref="L10:L11"/>
    <mergeCell ref="U9:U11"/>
    <mergeCell ref="V9:V11"/>
    <mergeCell ref="C7:C11"/>
    <mergeCell ref="R7:Y7"/>
    <mergeCell ref="R8:S8"/>
    <mergeCell ref="T8:Y8"/>
    <mergeCell ref="W9:Y9"/>
    <mergeCell ref="W10:X10"/>
    <mergeCell ref="Y10:Y11"/>
    <mergeCell ref="R9:R11"/>
    <mergeCell ref="G8:L8"/>
    <mergeCell ref="M8:Q8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2021-04-19T06:33:51Z</dcterms:modified>
</cp:coreProperties>
</file>