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embeddings/oleObject69.bin" ContentType="application/vnd.openxmlformats-officedocument.oleObject"/>
  <Override PartName="/xl/embeddings/oleObject70.bin" ContentType="application/vnd.openxmlformats-officedocument.oleObject"/>
  <Override PartName="/xl/embeddings/oleObject71.bin" ContentType="application/vnd.openxmlformats-officedocument.oleObject"/>
  <Override PartName="/xl/embeddings/oleObject72.bin" ContentType="application/vnd.openxmlformats-officedocument.oleObject"/>
  <Override PartName="/xl/embeddings/oleObject73.bin" ContentType="application/vnd.openxmlformats-officedocument.oleObject"/>
  <Override PartName="/xl/embeddings/oleObject74.bin" ContentType="application/vnd.openxmlformats-officedocument.oleObject"/>
  <Override PartName="/xl/embeddings/oleObject75.bin" ContentType="application/vnd.openxmlformats-officedocument.oleObject"/>
  <Override PartName="/xl/embeddings/oleObject76.bin" ContentType="application/vnd.openxmlformats-officedocument.oleObject"/>
  <Override PartName="/xl/embeddings/oleObject77.bin" ContentType="application/vnd.openxmlformats-officedocument.oleObject"/>
  <Override PartName="/xl/embeddings/oleObject78.bin" ContentType="application/vnd.openxmlformats-officedocument.oleObject"/>
  <Override PartName="/xl/embeddings/oleObject79.bin" ContentType="application/vnd.openxmlformats-officedocument.oleObject"/>
  <Override PartName="/xl/embeddings/oleObject80.bin" ContentType="application/vnd.openxmlformats-officedocument.oleObject"/>
  <Override PartName="/xl/embeddings/oleObject81.bin" ContentType="application/vnd.openxmlformats-officedocument.oleObject"/>
  <Override PartName="/xl/embeddings/oleObject82.bin" ContentType="application/vnd.openxmlformats-officedocument.oleObject"/>
  <Override PartName="/xl/embeddings/oleObject83.bin" ContentType="application/vnd.openxmlformats-officedocument.oleObject"/>
  <Override PartName="/xl/embeddings/oleObject84.bin" ContentType="application/vnd.openxmlformats-officedocument.oleObject"/>
  <Override PartName="/xl/embeddings/oleObject85.bin" ContentType="application/vnd.openxmlformats-officedocument.oleObject"/>
  <Override PartName="/xl/embeddings/oleObject86.bin" ContentType="application/vnd.openxmlformats-officedocument.oleObject"/>
  <Override PartName="/xl/embeddings/oleObject87.bin" ContentType="application/vnd.openxmlformats-officedocument.oleObject"/>
  <Override PartName="/xl/embeddings/oleObject88.bin" ContentType="application/vnd.openxmlformats-officedocument.oleObject"/>
  <Override PartName="/xl/embeddings/oleObject89.bin" ContentType="application/vnd.openxmlformats-officedocument.oleObject"/>
  <Override PartName="/xl/embeddings/oleObject90.bin" ContentType="application/vnd.openxmlformats-officedocument.oleObject"/>
  <Override PartName="/xl/embeddings/oleObject91.bin" ContentType="application/vnd.openxmlformats-officedocument.oleObject"/>
  <Override PartName="/xl/embeddings/oleObject92.bin" ContentType="application/vnd.openxmlformats-officedocument.oleObject"/>
  <Override PartName="/xl/embeddings/oleObject93.bin" ContentType="application/vnd.openxmlformats-officedocument.oleObject"/>
  <Override PartName="/xl/embeddings/oleObject94.bin" ContentType="application/vnd.openxmlformats-officedocument.oleObject"/>
  <Override PartName="/xl/embeddings/oleObject95.bin" ContentType="application/vnd.openxmlformats-officedocument.oleObject"/>
  <Override PartName="/xl/embeddings/oleObject96.bin" ContentType="application/vnd.openxmlformats-officedocument.oleObject"/>
  <Override PartName="/xl/embeddings/oleObject97.bin" ContentType="application/vnd.openxmlformats-officedocument.oleObject"/>
  <Override PartName="/xl/embeddings/oleObject98.bin" ContentType="application/vnd.openxmlformats-officedocument.oleObject"/>
  <Override PartName="/xl/embeddings/oleObject99.bin" ContentType="application/vnd.openxmlformats-officedocument.oleObject"/>
  <Override PartName="/xl/embeddings/oleObject100.bin" ContentType="application/vnd.openxmlformats-officedocument.oleObject"/>
  <Override PartName="/xl/embeddings/oleObject101.bin" ContentType="application/vnd.openxmlformats-officedocument.oleObject"/>
  <Override PartName="/xl/embeddings/oleObject102.bin" ContentType="application/vnd.openxmlformats-officedocument.oleObject"/>
  <Override PartName="/xl/embeddings/oleObject103.bin" ContentType="application/vnd.openxmlformats-officedocument.oleObject"/>
  <Override PartName="/xl/embeddings/oleObject104.bin" ContentType="application/vnd.openxmlformats-officedocument.oleObject"/>
  <Override PartName="/xl/embeddings/oleObject105.bin" ContentType="application/vnd.openxmlformats-officedocument.oleObject"/>
  <Override PartName="/xl/embeddings/oleObject106.bin" ContentType="application/vnd.openxmlformats-officedocument.oleObject"/>
  <Override PartName="/xl/embeddings/oleObject107.bin" ContentType="application/vnd.openxmlformats-officedocument.oleObject"/>
  <Override PartName="/xl/embeddings/oleObject108.bin" ContentType="application/vnd.openxmlformats-officedocument.oleObject"/>
  <Override PartName="/xl/embeddings/oleObject109.bin" ContentType="application/vnd.openxmlformats-officedocument.oleObject"/>
  <Override PartName="/xl/embeddings/oleObject110.bin" ContentType="application/vnd.openxmlformats-officedocument.oleObject"/>
  <Override PartName="/xl/embeddings/oleObject111.bin" ContentType="application/vnd.openxmlformats-officedocument.oleObject"/>
  <Override PartName="/xl/embeddings/oleObject112.bin" ContentType="application/vnd.openxmlformats-officedocument.oleObject"/>
  <Override PartName="/xl/embeddings/oleObject113.bin" ContentType="application/vnd.openxmlformats-officedocument.oleObject"/>
  <Override PartName="/xl/drawings/drawing2.xml" ContentType="application/vnd.openxmlformats-officedocument.drawing+xml"/>
  <Override PartName="/xl/embeddings/oleObject114.bin" ContentType="application/vnd.openxmlformats-officedocument.oleObject"/>
  <Override PartName="/xl/embeddings/oleObject115.bin" ContentType="application/vnd.openxmlformats-officedocument.oleObject"/>
  <Override PartName="/xl/embeddings/oleObject116.bin" ContentType="application/vnd.openxmlformats-officedocument.oleObject"/>
  <Override PartName="/xl/embeddings/oleObject117.bin" ContentType="application/vnd.openxmlformats-officedocument.oleObject"/>
  <Override PartName="/xl/embeddings/oleObject118.bin" ContentType="application/vnd.openxmlformats-officedocument.oleObject"/>
  <Override PartName="/xl/embeddings/oleObject119.bin" ContentType="application/vnd.openxmlformats-officedocument.oleObject"/>
  <Override PartName="/xl/embeddings/oleObject120.bin" ContentType="application/vnd.openxmlformats-officedocument.oleObject"/>
  <Override PartName="/xl/embeddings/oleObject121.bin" ContentType="application/vnd.openxmlformats-officedocument.oleObject"/>
  <Override PartName="/xl/embeddings/oleObject122.bin" ContentType="application/vnd.openxmlformats-officedocument.oleObject"/>
  <Override PartName="/xl/embeddings/oleObject123.bin" ContentType="application/vnd.openxmlformats-officedocument.oleObject"/>
  <Override PartName="/xl/embeddings/oleObject124.bin" ContentType="application/vnd.openxmlformats-officedocument.oleObject"/>
  <Override PartName="/xl/embeddings/oleObject125.bin" ContentType="application/vnd.openxmlformats-officedocument.oleObject"/>
  <Override PartName="/xl/embeddings/oleObject126.bin" ContentType="application/vnd.openxmlformats-officedocument.oleObject"/>
  <Override PartName="/xl/embeddings/oleObject127.bin" ContentType="application/vnd.openxmlformats-officedocument.oleObject"/>
  <Override PartName="/xl/embeddings/oleObject128.bin" ContentType="application/vnd.openxmlformats-officedocument.oleObject"/>
  <Override PartName="/xl/embeddings/oleObject129.bin" ContentType="application/vnd.openxmlformats-officedocument.oleObject"/>
  <Override PartName="/xl/embeddings/oleObject130.bin" ContentType="application/vnd.openxmlformats-officedocument.oleObject"/>
  <Override PartName="/xl/embeddings/oleObject131.bin" ContentType="application/vnd.openxmlformats-officedocument.oleObject"/>
  <Override PartName="/xl/embeddings/oleObject132.bin" ContentType="application/vnd.openxmlformats-officedocument.oleObject"/>
  <Override PartName="/xl/embeddings/oleObject133.bin" ContentType="application/vnd.openxmlformats-officedocument.oleObject"/>
  <Override PartName="/xl/embeddings/oleObject134.bin" ContentType="application/vnd.openxmlformats-officedocument.oleObject"/>
  <Override PartName="/xl/embeddings/oleObject135.bin" ContentType="application/vnd.openxmlformats-officedocument.oleObject"/>
  <Override PartName="/xl/embeddings/oleObject136.bin" ContentType="application/vnd.openxmlformats-officedocument.oleObject"/>
  <Override PartName="/xl/embeddings/oleObject137.bin" ContentType="application/vnd.openxmlformats-officedocument.oleObject"/>
  <Override PartName="/xl/embeddings/oleObject138.bin" ContentType="application/vnd.openxmlformats-officedocument.oleObject"/>
  <Override PartName="/xl/embeddings/oleObject139.bin" ContentType="application/vnd.openxmlformats-officedocument.oleObject"/>
  <Override PartName="/xl/embeddings/oleObject140.bin" ContentType="application/vnd.openxmlformats-officedocument.oleObject"/>
  <Override PartName="/xl/embeddings/oleObject141.bin" ContentType="application/vnd.openxmlformats-officedocument.oleObject"/>
  <Override PartName="/xl/embeddings/oleObject142.bin" ContentType="application/vnd.openxmlformats-officedocument.oleObject"/>
  <Override PartName="/xl/embeddings/oleObject143.bin" ContentType="application/vnd.openxmlformats-officedocument.oleObject"/>
  <Override PartName="/xl/embeddings/oleObject144.bin" ContentType="application/vnd.openxmlformats-officedocument.oleObject"/>
  <Override PartName="/xl/embeddings/oleObject145.bin" ContentType="application/vnd.openxmlformats-officedocument.oleObject"/>
  <Override PartName="/xl/embeddings/oleObject146.bin" ContentType="application/vnd.openxmlformats-officedocument.oleObject"/>
  <Override PartName="/xl/embeddings/oleObject147.bin" ContentType="application/vnd.openxmlformats-officedocument.oleObject"/>
  <Override PartName="/xl/embeddings/oleObject148.bin" ContentType="application/vnd.openxmlformats-officedocument.oleObject"/>
  <Override PartName="/xl/embeddings/oleObject149.bin" ContentType="application/vnd.openxmlformats-officedocument.oleObject"/>
  <Override PartName="/xl/embeddings/oleObject150.bin" ContentType="application/vnd.openxmlformats-officedocument.oleObject"/>
  <Override PartName="/xl/embeddings/oleObject151.bin" ContentType="application/vnd.openxmlformats-officedocument.oleObject"/>
  <Override PartName="/xl/embeddings/oleObject152.bin" ContentType="application/vnd.openxmlformats-officedocument.oleObject"/>
  <Override PartName="/xl/embeddings/oleObject153.bin" ContentType="application/vnd.openxmlformats-officedocument.oleObject"/>
  <Override PartName="/xl/embeddings/oleObject154.bin" ContentType="application/vnd.openxmlformats-officedocument.oleObject"/>
  <Override PartName="/xl/embeddings/oleObject155.bin" ContentType="application/vnd.openxmlformats-officedocument.oleObject"/>
  <Override PartName="/xl/embeddings/oleObject156.bin" ContentType="application/vnd.openxmlformats-officedocument.oleObject"/>
  <Override PartName="/xl/embeddings/oleObject157.bin" ContentType="application/vnd.openxmlformats-officedocument.oleObject"/>
  <Override PartName="/xl/embeddings/oleObject158.bin" ContentType="application/vnd.openxmlformats-officedocument.oleObject"/>
  <Override PartName="/xl/embeddings/oleObject159.bin" ContentType="application/vnd.openxmlformats-officedocument.oleObject"/>
  <Override PartName="/xl/embeddings/oleObject160.bin" ContentType="application/vnd.openxmlformats-officedocument.oleObject"/>
  <Override PartName="/xl/embeddings/oleObject161.bin" ContentType="application/vnd.openxmlformats-officedocument.oleObject"/>
  <Override PartName="/xl/embeddings/oleObject162.bin" ContentType="application/vnd.openxmlformats-officedocument.oleObject"/>
  <Override PartName="/xl/embeddings/oleObject163.bin" ContentType="application/vnd.openxmlformats-officedocument.oleObject"/>
  <Override PartName="/xl/embeddings/oleObject164.bin" ContentType="application/vnd.openxmlformats-officedocument.oleObject"/>
  <Override PartName="/xl/embeddings/oleObject165.bin" ContentType="application/vnd.openxmlformats-officedocument.oleObject"/>
  <Override PartName="/xl/embeddings/oleObject166.bin" ContentType="application/vnd.openxmlformats-officedocument.oleObject"/>
  <Override PartName="/xl/embeddings/oleObject167.bin" ContentType="application/vnd.openxmlformats-officedocument.oleObject"/>
  <Override PartName="/xl/embeddings/oleObject168.bin" ContentType="application/vnd.openxmlformats-officedocument.oleObject"/>
  <Override PartName="/xl/embeddings/oleObject169.bin" ContentType="application/vnd.openxmlformats-officedocument.oleObject"/>
  <Override PartName="/xl/embeddings/oleObject170.bin" ContentType="application/vnd.openxmlformats-officedocument.oleObject"/>
  <Override PartName="/xl/embeddings/oleObject171.bin" ContentType="application/vnd.openxmlformats-officedocument.oleObject"/>
  <Override PartName="/xl/embeddings/oleObject172.bin" ContentType="application/vnd.openxmlformats-officedocument.oleObject"/>
  <Override PartName="/xl/embeddings/oleObject173.bin" ContentType="application/vnd.openxmlformats-officedocument.oleObject"/>
  <Override PartName="/xl/embeddings/oleObject174.bin" ContentType="application/vnd.openxmlformats-officedocument.oleObject"/>
  <Override PartName="/xl/embeddings/oleObject175.bin" ContentType="application/vnd.openxmlformats-officedocument.oleObject"/>
  <Override PartName="/xl/embeddings/oleObject176.bin" ContentType="application/vnd.openxmlformats-officedocument.oleObject"/>
  <Override PartName="/xl/embeddings/oleObject177.bin" ContentType="application/vnd.openxmlformats-officedocument.oleObject"/>
  <Override PartName="/xl/embeddings/oleObject178.bin" ContentType="application/vnd.openxmlformats-officedocument.oleObject"/>
  <Override PartName="/xl/embeddings/oleObject179.bin" ContentType="application/vnd.openxmlformats-officedocument.oleObject"/>
  <Override PartName="/xl/embeddings/oleObject180.bin" ContentType="application/vnd.openxmlformats-officedocument.oleObject"/>
  <Override PartName="/xl/embeddings/oleObject181.bin" ContentType="application/vnd.openxmlformats-officedocument.oleObject"/>
  <Override PartName="/xl/embeddings/oleObject182.bin" ContentType="application/vnd.openxmlformats-officedocument.oleObject"/>
  <Override PartName="/xl/embeddings/oleObject183.bin" ContentType="application/vnd.openxmlformats-officedocument.oleObject"/>
  <Override PartName="/xl/embeddings/oleObject184.bin" ContentType="application/vnd.openxmlformats-officedocument.oleObject"/>
  <Override PartName="/xl/embeddings/oleObject185.bin" ContentType="application/vnd.openxmlformats-officedocument.oleObject"/>
  <Override PartName="/xl/embeddings/oleObject186.bin" ContentType="application/vnd.openxmlformats-officedocument.oleObject"/>
  <Override PartName="/xl/embeddings/oleObject187.bin" ContentType="application/vnd.openxmlformats-officedocument.oleObject"/>
  <Override PartName="/xl/embeddings/oleObject188.bin" ContentType="application/vnd.openxmlformats-officedocument.oleObject"/>
  <Override PartName="/xl/embeddings/oleObject189.bin" ContentType="application/vnd.openxmlformats-officedocument.oleObject"/>
  <Override PartName="/xl/embeddings/oleObject190.bin" ContentType="application/vnd.openxmlformats-officedocument.oleObject"/>
  <Override PartName="/xl/embeddings/oleObject191.bin" ContentType="application/vnd.openxmlformats-officedocument.oleObject"/>
  <Override PartName="/xl/embeddings/oleObject192.bin" ContentType="application/vnd.openxmlformats-officedocument.oleObject"/>
  <Override PartName="/xl/embeddings/oleObject193.bin" ContentType="application/vnd.openxmlformats-officedocument.oleObject"/>
  <Override PartName="/xl/embeddings/oleObject194.bin" ContentType="application/vnd.openxmlformats-officedocument.oleObject"/>
  <Override PartName="/xl/embeddings/oleObject195.bin" ContentType="application/vnd.openxmlformats-officedocument.oleObject"/>
  <Override PartName="/xl/embeddings/oleObject196.bin" ContentType="application/vnd.openxmlformats-officedocument.oleObject"/>
  <Override PartName="/xl/embeddings/oleObject197.bin" ContentType="application/vnd.openxmlformats-officedocument.oleObject"/>
  <Override PartName="/xl/embeddings/oleObject198.bin" ContentType="application/vnd.openxmlformats-officedocument.oleObject"/>
  <Override PartName="/xl/embeddings/oleObject199.bin" ContentType="application/vnd.openxmlformats-officedocument.oleObject"/>
  <Override PartName="/xl/embeddings/oleObject200.bin" ContentType="application/vnd.openxmlformats-officedocument.oleObject"/>
  <Override PartName="/xl/embeddings/oleObject201.bin" ContentType="application/vnd.openxmlformats-officedocument.oleObject"/>
  <Override PartName="/xl/embeddings/oleObject202.bin" ContentType="application/vnd.openxmlformats-officedocument.oleObject"/>
  <Override PartName="/xl/embeddings/oleObject203.bin" ContentType="application/vnd.openxmlformats-officedocument.oleObject"/>
  <Override PartName="/xl/embeddings/oleObject204.bin" ContentType="application/vnd.openxmlformats-officedocument.oleObject"/>
  <Override PartName="/xl/embeddings/oleObject205.bin" ContentType="application/vnd.openxmlformats-officedocument.oleObject"/>
  <Override PartName="/xl/embeddings/oleObject206.bin" ContentType="application/vnd.openxmlformats-officedocument.oleObject"/>
  <Override PartName="/xl/embeddings/oleObject207.bin" ContentType="application/vnd.openxmlformats-officedocument.oleObject"/>
  <Override PartName="/xl/embeddings/oleObject208.bin" ContentType="application/vnd.openxmlformats-officedocument.oleObject"/>
  <Override PartName="/xl/embeddings/oleObject209.bin" ContentType="application/vnd.openxmlformats-officedocument.oleObject"/>
  <Override PartName="/xl/embeddings/oleObject210.bin" ContentType="application/vnd.openxmlformats-officedocument.oleObject"/>
  <Override PartName="/xl/embeddings/oleObject211.bin" ContentType="application/vnd.openxmlformats-officedocument.oleObject"/>
  <Override PartName="/xl/embeddings/oleObject212.bin" ContentType="application/vnd.openxmlformats-officedocument.oleObject"/>
  <Override PartName="/xl/embeddings/oleObject213.bin" ContentType="application/vnd.openxmlformats-officedocument.oleObject"/>
  <Override PartName="/xl/embeddings/oleObject214.bin" ContentType="application/vnd.openxmlformats-officedocument.oleObject"/>
  <Override PartName="/xl/embeddings/oleObject215.bin" ContentType="application/vnd.openxmlformats-officedocument.oleObject"/>
  <Override PartName="/xl/embeddings/oleObject216.bin" ContentType="application/vnd.openxmlformats-officedocument.oleObject"/>
  <Override PartName="/xl/embeddings/oleObject217.bin" ContentType="application/vnd.openxmlformats-officedocument.oleObject"/>
  <Override PartName="/xl/embeddings/oleObject218.bin" ContentType="application/vnd.openxmlformats-officedocument.oleObject"/>
  <Override PartName="/xl/embeddings/oleObject219.bin" ContentType="application/vnd.openxmlformats-officedocument.oleObject"/>
  <Override PartName="/xl/embeddings/oleObject220.bin" ContentType="application/vnd.openxmlformats-officedocument.oleObject"/>
  <Override PartName="/xl/embeddings/oleObject221.bin" ContentType="application/vnd.openxmlformats-officedocument.oleObject"/>
  <Override PartName="/xl/embeddings/oleObject222.bin" ContentType="application/vnd.openxmlformats-officedocument.oleObject"/>
  <Override PartName="/xl/embeddings/oleObject223.bin" ContentType="application/vnd.openxmlformats-officedocument.oleObject"/>
  <Override PartName="/xl/embeddings/oleObject224.bin" ContentType="application/vnd.openxmlformats-officedocument.oleObject"/>
  <Override PartName="/xl/embeddings/oleObject225.bin" ContentType="application/vnd.openxmlformats-officedocument.oleObject"/>
  <Override PartName="/xl/embeddings/oleObject226.bin" ContentType="application/vnd.openxmlformats-officedocument.oleObject"/>
  <Override PartName="/xl/embeddings/oleObject227.bin" ContentType="application/vnd.openxmlformats-officedocument.oleObject"/>
  <Override PartName="/xl/embeddings/oleObject228.bin" ContentType="application/vnd.openxmlformats-officedocument.oleObject"/>
  <Override PartName="/xl/embeddings/oleObject229.bin" ContentType="application/vnd.openxmlformats-officedocument.oleObject"/>
  <Override PartName="/xl/embeddings/oleObject230.bin" ContentType="application/vnd.openxmlformats-officedocument.oleObject"/>
  <Override PartName="/xl/embeddings/oleObject231.bin" ContentType="application/vnd.openxmlformats-officedocument.oleObject"/>
  <Override PartName="/xl/embeddings/oleObject232.bin" ContentType="application/vnd.openxmlformats-officedocument.oleObject"/>
  <Override PartName="/xl/embeddings/oleObject233.bin" ContentType="application/vnd.openxmlformats-officedocument.oleObject"/>
  <Override PartName="/xl/embeddings/oleObject234.bin" ContentType="application/vnd.openxmlformats-officedocument.oleObject"/>
  <Override PartName="/xl/embeddings/oleObject23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Годовой отчет за 2021 г." sheetId="2" r:id="rId1"/>
    <sheet name="Годовой отчет 2023" sheetId="3" r:id="rId2"/>
  </sheets>
  <definedNames>
    <definedName name="_xlnm._FilterDatabase" localSheetId="0" hidden="1">'Годовой отчет за 2021 г.'!$A$1363:$A$1366</definedName>
  </definedNames>
  <calcPr calcId="162913"/>
</workbook>
</file>

<file path=xl/calcChain.xml><?xml version="1.0" encoding="utf-8"?>
<calcChain xmlns="http://schemas.openxmlformats.org/spreadsheetml/2006/main">
  <c r="G957" i="3" l="1"/>
  <c r="I261" i="3" l="1"/>
  <c r="E1161" i="3"/>
  <c r="G1292" i="3" l="1"/>
  <c r="F1292" i="3"/>
  <c r="E1292" i="3"/>
  <c r="E1334" i="3" l="1"/>
  <c r="H1047" i="3" l="1"/>
  <c r="G1183" i="3" l="1"/>
  <c r="G1161" i="3"/>
  <c r="G1119" i="3"/>
  <c r="G1080" i="3"/>
  <c r="G1047" i="3"/>
  <c r="F1047" i="3"/>
  <c r="G1049" i="3"/>
  <c r="F1183" i="3"/>
  <c r="F1169" i="3"/>
  <c r="F1161" i="3"/>
  <c r="F1151" i="3"/>
  <c r="F1146" i="3"/>
  <c r="F1141" i="3"/>
  <c r="F1119" i="3"/>
  <c r="F1098" i="3"/>
  <c r="F1080" i="3"/>
  <c r="F1032" i="3"/>
  <c r="G1171" i="3"/>
  <c r="G1146" i="3"/>
  <c r="G1145" i="3" s="1"/>
  <c r="G1141" i="3"/>
  <c r="G1140" i="3" s="1"/>
  <c r="G1084" i="3"/>
  <c r="F1084" i="3"/>
  <c r="E15" i="3"/>
  <c r="H792" i="3"/>
  <c r="F1028" i="3" l="1"/>
  <c r="G1032" i="3"/>
  <c r="E1047" i="3"/>
  <c r="F1049" i="3"/>
  <c r="E1049" i="3"/>
  <c r="H1183" i="3"/>
  <c r="H1182" i="3"/>
  <c r="H1205" i="3"/>
  <c r="H1210" i="3"/>
  <c r="G1210" i="3"/>
  <c r="F1210" i="3"/>
  <c r="E1210" i="3"/>
  <c r="H1208" i="3"/>
  <c r="G1208" i="3"/>
  <c r="F1208" i="3"/>
  <c r="E1208" i="3"/>
  <c r="E1205" i="3"/>
  <c r="H1194" i="3"/>
  <c r="I1196" i="3"/>
  <c r="G1169" i="3"/>
  <c r="E1169" i="3"/>
  <c r="H1161" i="3"/>
  <c r="F1145" i="3"/>
  <c r="F1140" i="3"/>
  <c r="E1141" i="3"/>
  <c r="F1142" i="3"/>
  <c r="E1142" i="3"/>
  <c r="H1120" i="3"/>
  <c r="E1120" i="3"/>
  <c r="H1119" i="3"/>
  <c r="H1118" i="3"/>
  <c r="E1119" i="3"/>
  <c r="E1118" i="3"/>
  <c r="H1132" i="3"/>
  <c r="H1121" i="3"/>
  <c r="E1121" i="3"/>
  <c r="H1098" i="3"/>
  <c r="G1098" i="3"/>
  <c r="E1098" i="3"/>
  <c r="I1108" i="3"/>
  <c r="G1103" i="3"/>
  <c r="F1103" i="3"/>
  <c r="I1104" i="3"/>
  <c r="H1080" i="3"/>
  <c r="F1078" i="3"/>
  <c r="F1044" i="3"/>
  <c r="H1041" i="3"/>
  <c r="G1041" i="3"/>
  <c r="I1040" i="3"/>
  <c r="E1117" i="3" l="1"/>
  <c r="F845" i="3"/>
  <c r="E793" i="3"/>
  <c r="G759" i="3"/>
  <c r="G758" i="3" s="1"/>
  <c r="F759" i="3"/>
  <c r="F758" i="3" s="1"/>
  <c r="E759" i="3"/>
  <c r="H759" i="3" l="1"/>
  <c r="I772" i="3"/>
  <c r="I767" i="3"/>
  <c r="H695" i="3"/>
  <c r="H446" i="3"/>
  <c r="G446" i="3"/>
  <c r="G445" i="3" s="1"/>
  <c r="F446" i="3"/>
  <c r="F445" i="3" s="1"/>
  <c r="E446" i="3"/>
  <c r="I490" i="3"/>
  <c r="I489" i="3"/>
  <c r="I488" i="3"/>
  <c r="I487" i="3"/>
  <c r="I484" i="3"/>
  <c r="I477" i="3"/>
  <c r="I476" i="3"/>
  <c r="I475" i="3"/>
  <c r="I474" i="3"/>
  <c r="I472" i="3"/>
  <c r="I468" i="3"/>
  <c r="I463" i="3"/>
  <c r="I455" i="3"/>
  <c r="I453" i="3"/>
  <c r="I759" i="3" l="1"/>
  <c r="H793" i="3"/>
  <c r="G792" i="3"/>
  <c r="G791" i="3" s="1"/>
  <c r="F792" i="3"/>
  <c r="F791" i="3" s="1"/>
  <c r="E792" i="3"/>
  <c r="I806" i="3"/>
  <c r="H415" i="3"/>
  <c r="G415" i="3"/>
  <c r="F415" i="3"/>
  <c r="I419" i="3"/>
  <c r="I420" i="3"/>
  <c r="I421" i="3"/>
  <c r="H558" i="3"/>
  <c r="E558" i="3"/>
  <c r="H557" i="3"/>
  <c r="G557" i="3"/>
  <c r="G554" i="3" s="1"/>
  <c r="F557" i="3"/>
  <c r="F554" i="3" s="1"/>
  <c r="E557" i="3"/>
  <c r="I597" i="3"/>
  <c r="I586" i="3"/>
  <c r="I595" i="3"/>
  <c r="I589" i="3"/>
  <c r="I585" i="3"/>
  <c r="I580" i="3"/>
  <c r="I571" i="3"/>
  <c r="F957" i="3"/>
  <c r="F958" i="3"/>
  <c r="E958" i="3"/>
  <c r="H897" i="3"/>
  <c r="E898" i="3"/>
  <c r="E896" i="3"/>
  <c r="H898" i="3"/>
  <c r="F898" i="3"/>
  <c r="H895" i="3"/>
  <c r="H896" i="3"/>
  <c r="E897" i="3"/>
  <c r="E554" i="3" l="1"/>
  <c r="G845" i="3"/>
  <c r="G842" i="3" s="1"/>
  <c r="F842" i="3"/>
  <c r="E848" i="3"/>
  <c r="F848" i="3"/>
  <c r="E845" i="3"/>
  <c r="G873" i="3"/>
  <c r="F873" i="3"/>
  <c r="E873" i="3"/>
  <c r="F262" i="3"/>
  <c r="F261" i="3" s="1"/>
  <c r="H698" i="3"/>
  <c r="H694" i="3" s="1"/>
  <c r="G695" i="3"/>
  <c r="G694" i="3" s="1"/>
  <c r="F695" i="3"/>
  <c r="F694" i="3" s="1"/>
  <c r="E695" i="3"/>
  <c r="H700" i="3"/>
  <c r="E698" i="3"/>
  <c r="H699" i="3"/>
  <c r="G699" i="3"/>
  <c r="E699" i="3"/>
  <c r="F699" i="3"/>
  <c r="H725" i="3"/>
  <c r="G725" i="3"/>
  <c r="F725" i="3"/>
  <c r="E725" i="3"/>
  <c r="I711" i="3"/>
  <c r="I707" i="3"/>
  <c r="I703" i="3"/>
  <c r="I701" i="3"/>
  <c r="E694" i="3" l="1"/>
  <c r="I725" i="3"/>
  <c r="I699" i="3"/>
  <c r="H624" i="3"/>
  <c r="H651" i="3"/>
  <c r="G651" i="3"/>
  <c r="F651" i="3"/>
  <c r="F625" i="3"/>
  <c r="H625" i="3"/>
  <c r="G625" i="3"/>
  <c r="E625" i="3"/>
  <c r="I638" i="3"/>
  <c r="E651" i="3"/>
  <c r="H667" i="3"/>
  <c r="I669" i="3"/>
  <c r="I656" i="3"/>
  <c r="I655" i="3"/>
  <c r="I635" i="3"/>
  <c r="I632" i="3"/>
  <c r="E364" i="3"/>
  <c r="I318" i="3"/>
  <c r="I317" i="3"/>
  <c r="H314" i="3"/>
  <c r="I363" i="3"/>
  <c r="G363" i="3"/>
  <c r="F363" i="3"/>
  <c r="H1056" i="3"/>
  <c r="H1033" i="3"/>
  <c r="I422" i="3"/>
  <c r="H622" i="3" l="1"/>
  <c r="F620" i="3"/>
  <c r="F619" i="3" s="1"/>
  <c r="F5" i="3"/>
  <c r="G5" i="3" s="1"/>
  <c r="G4" i="3"/>
  <c r="E37" i="3" l="1"/>
  <c r="F4" i="3"/>
  <c r="G7" i="3"/>
  <c r="F7" i="3"/>
  <c r="I1193" i="3"/>
  <c r="I1189" i="3"/>
  <c r="G1044" i="3"/>
  <c r="F1117" i="3"/>
  <c r="F312" i="3"/>
  <c r="G1038" i="3"/>
  <c r="G1030" i="3" s="1"/>
  <c r="F1038" i="3"/>
  <c r="F1030" i="3" s="1"/>
  <c r="I1166" i="3"/>
  <c r="I1164" i="3"/>
  <c r="I1154" i="3"/>
  <c r="I1133" i="3"/>
  <c r="I1123" i="3"/>
  <c r="I1111" i="3"/>
  <c r="I1106" i="3"/>
  <c r="I1101" i="3"/>
  <c r="I1092" i="3"/>
  <c r="I1064" i="3"/>
  <c r="G895" i="3"/>
  <c r="F861" i="3"/>
  <c r="F43" i="3"/>
  <c r="F8" i="3" s="1"/>
  <c r="G43" i="3"/>
  <c r="G8" i="3" s="1"/>
  <c r="I416" i="3"/>
  <c r="E415" i="3"/>
  <c r="F366" i="3"/>
  <c r="E132" i="3"/>
  <c r="F11" i="3"/>
  <c r="G262" i="3"/>
  <c r="G261" i="3" s="1"/>
  <c r="I592" i="3"/>
  <c r="I581" i="3"/>
  <c r="I579" i="3"/>
  <c r="I577" i="3"/>
  <c r="G414" i="3"/>
  <c r="F414" i="3"/>
  <c r="F413" i="3" s="1"/>
  <c r="I698" i="3"/>
  <c r="I734" i="3"/>
  <c r="I727" i="3"/>
  <c r="I712" i="3"/>
  <c r="I709" i="3"/>
  <c r="E700" i="3"/>
  <c r="I700" i="3" s="1"/>
  <c r="I704" i="3"/>
  <c r="H448" i="3"/>
  <c r="H447" i="3"/>
  <c r="H7" i="3" s="1"/>
  <c r="I491" i="3"/>
  <c r="I486" i="3"/>
  <c r="I485" i="3"/>
  <c r="I483" i="3"/>
  <c r="I482" i="3"/>
  <c r="I481" i="3"/>
  <c r="I480" i="3"/>
  <c r="I479" i="3"/>
  <c r="I478" i="3"/>
  <c r="I470" i="3"/>
  <c r="I469" i="3"/>
  <c r="I466" i="3"/>
  <c r="I465" i="3"/>
  <c r="I464" i="3"/>
  <c r="I462" i="3"/>
  <c r="I460" i="3"/>
  <c r="I459" i="3"/>
  <c r="I456" i="3"/>
  <c r="I454" i="3"/>
  <c r="I452" i="3"/>
  <c r="H627" i="3"/>
  <c r="H626" i="3"/>
  <c r="H621" i="3" s="1"/>
  <c r="H666" i="3"/>
  <c r="G666" i="3"/>
  <c r="G620" i="3" s="1"/>
  <c r="G619" i="3" s="1"/>
  <c r="F666" i="3"/>
  <c r="I671" i="3"/>
  <c r="I666" i="3" s="1"/>
  <c r="I665" i="3"/>
  <c r="I640" i="3"/>
  <c r="I637" i="3"/>
  <c r="I636" i="3"/>
  <c r="I634" i="3"/>
  <c r="G530" i="3"/>
  <c r="G529" i="3" s="1"/>
  <c r="F530" i="3"/>
  <c r="F6" i="3" s="1"/>
  <c r="F3" i="3" s="1"/>
  <c r="H445" i="3" l="1"/>
  <c r="F529" i="3"/>
  <c r="G413" i="3"/>
  <c r="G37" i="3"/>
  <c r="F37" i="3"/>
  <c r="H791" i="3"/>
  <c r="H620" i="3"/>
  <c r="H619" i="3" s="1"/>
  <c r="E449" i="3"/>
  <c r="E448" i="3"/>
  <c r="I448" i="3" s="1"/>
  <c r="E447" i="3"/>
  <c r="I446" i="3"/>
  <c r="I447" i="3" l="1"/>
  <c r="E445" i="3"/>
  <c r="I445" i="3" s="1"/>
  <c r="I625" i="3"/>
  <c r="I557" i="3" l="1"/>
  <c r="I773" i="3"/>
  <c r="H760" i="3"/>
  <c r="E760" i="3"/>
  <c r="E758" i="3" s="1"/>
  <c r="H758" i="3" l="1"/>
  <c r="I758" i="3" s="1"/>
  <c r="I760" i="3"/>
  <c r="H1045" i="3" l="1"/>
  <c r="H1026" i="3" s="1"/>
  <c r="H1046" i="3"/>
  <c r="H1169" i="3"/>
  <c r="E1026" i="3"/>
  <c r="E4" i="3" s="1"/>
  <c r="E1183" i="3"/>
  <c r="G1205" i="3"/>
  <c r="F1205" i="3"/>
  <c r="G1199" i="3"/>
  <c r="F1199" i="3"/>
  <c r="G1201" i="3"/>
  <c r="F1201" i="3"/>
  <c r="H1197" i="3"/>
  <c r="G1197" i="3"/>
  <c r="F1197" i="3"/>
  <c r="G1194" i="3"/>
  <c r="F1194" i="3"/>
  <c r="I1192" i="3"/>
  <c r="H1192" i="3"/>
  <c r="G1192" i="3"/>
  <c r="F1192" i="3"/>
  <c r="F1190" i="3"/>
  <c r="G1190" i="3"/>
  <c r="H1190" i="3"/>
  <c r="H1188" i="3"/>
  <c r="G1188" i="3"/>
  <c r="F1188" i="3"/>
  <c r="H1185" i="3"/>
  <c r="G1185" i="3"/>
  <c r="F1185" i="3"/>
  <c r="H1168" i="3"/>
  <c r="G1168" i="3"/>
  <c r="F1168" i="3"/>
  <c r="H1175" i="3"/>
  <c r="G1175" i="3"/>
  <c r="F1175" i="3"/>
  <c r="H1171" i="3"/>
  <c r="F1171" i="3"/>
  <c r="E1171" i="3"/>
  <c r="I1173" i="3"/>
  <c r="G1160" i="3"/>
  <c r="H1163" i="3"/>
  <c r="G1163" i="3"/>
  <c r="F1163" i="3"/>
  <c r="G1151" i="3"/>
  <c r="G1028" i="3" s="1"/>
  <c r="H1153" i="3"/>
  <c r="F1153" i="3"/>
  <c r="G1153" i="3"/>
  <c r="G1117" i="3"/>
  <c r="F1120" i="3"/>
  <c r="F1132" i="3"/>
  <c r="H1128" i="3"/>
  <c r="G1128" i="3"/>
  <c r="F1128" i="3"/>
  <c r="G1138" i="3"/>
  <c r="F1138" i="3"/>
  <c r="G1125" i="3"/>
  <c r="F1125" i="3"/>
  <c r="G1121" i="3"/>
  <c r="F1121" i="3"/>
  <c r="G1114" i="3"/>
  <c r="F1114" i="3"/>
  <c r="G1110" i="3"/>
  <c r="F1110" i="3"/>
  <c r="G1107" i="3"/>
  <c r="F1107" i="3"/>
  <c r="G1105" i="3"/>
  <c r="F1105" i="3"/>
  <c r="G1100" i="3"/>
  <c r="F1100" i="3"/>
  <c r="G1078" i="3"/>
  <c r="F1090" i="3"/>
  <c r="G1090" i="3"/>
  <c r="G1094" i="3"/>
  <c r="F1094" i="3"/>
  <c r="G1087" i="3"/>
  <c r="F1087" i="3"/>
  <c r="F1073" i="3"/>
  <c r="G1073" i="3"/>
  <c r="H1073" i="3"/>
  <c r="G1068" i="3"/>
  <c r="F1068" i="3"/>
  <c r="G1061" i="3"/>
  <c r="F1061" i="3"/>
  <c r="F1056" i="3"/>
  <c r="G1056" i="3"/>
  <c r="H1049" i="3"/>
  <c r="E1033" i="3"/>
  <c r="H313" i="3"/>
  <c r="I320" i="3"/>
  <c r="F895" i="3"/>
  <c r="H854" i="3"/>
  <c r="E854" i="3"/>
  <c r="H848" i="3"/>
  <c r="H845" i="3"/>
  <c r="H37" i="3"/>
  <c r="E1132" i="3"/>
  <c r="I1132" i="3" s="1"/>
  <c r="F1180" i="3" l="1"/>
  <c r="G1180" i="3"/>
  <c r="G1150" i="3"/>
  <c r="G1097" i="3"/>
  <c r="I1171" i="3"/>
  <c r="I1121" i="3"/>
  <c r="H312" i="3"/>
  <c r="H1160" i="3"/>
  <c r="I1161" i="3"/>
  <c r="I37" i="3"/>
  <c r="I854" i="3"/>
  <c r="H1044" i="3"/>
  <c r="E959" i="3"/>
  <c r="E626" i="3"/>
  <c r="I626" i="3" s="1"/>
  <c r="H1292" i="3"/>
  <c r="E957" i="3" l="1"/>
  <c r="E1163" i="3"/>
  <c r="I1163" i="3" s="1"/>
  <c r="I1203" i="3"/>
  <c r="H1201" i="3"/>
  <c r="E1201" i="3"/>
  <c r="I1200" i="3"/>
  <c r="H1199" i="3"/>
  <c r="E1199" i="3"/>
  <c r="E1197" i="3"/>
  <c r="I1197" i="3" s="1"/>
  <c r="E1194" i="3"/>
  <c r="I1194" i="3" s="1"/>
  <c r="E1192" i="3"/>
  <c r="I1191" i="3"/>
  <c r="E1190" i="3"/>
  <c r="I1190" i="3" s="1"/>
  <c r="E1188" i="3"/>
  <c r="I1188" i="3" s="1"/>
  <c r="I1187" i="3"/>
  <c r="E1185" i="3"/>
  <c r="H1184" i="3"/>
  <c r="F1184" i="3"/>
  <c r="E1184" i="3"/>
  <c r="G1182" i="3"/>
  <c r="G1181" i="3"/>
  <c r="F1181" i="3"/>
  <c r="E1181" i="3"/>
  <c r="I1176" i="3"/>
  <c r="E1175" i="3"/>
  <c r="I1175" i="3" s="1"/>
  <c r="E1170" i="3"/>
  <c r="E1168" i="3" s="1"/>
  <c r="H1162" i="3"/>
  <c r="F1162" i="3"/>
  <c r="E1162" i="3"/>
  <c r="E1160" i="3" s="1"/>
  <c r="F1160" i="3"/>
  <c r="E1153" i="3"/>
  <c r="I1153" i="3" s="1"/>
  <c r="H1152" i="3"/>
  <c r="F1152" i="3"/>
  <c r="E1152" i="3"/>
  <c r="H1151" i="3"/>
  <c r="F1150" i="3"/>
  <c r="E1151" i="3"/>
  <c r="H1146" i="3"/>
  <c r="E1146" i="3"/>
  <c r="H1145" i="3"/>
  <c r="E1145" i="3"/>
  <c r="H1141" i="3"/>
  <c r="H1140" i="3" s="1"/>
  <c r="E1140" i="3"/>
  <c r="H1138" i="3"/>
  <c r="E1138" i="3"/>
  <c r="H1135" i="3"/>
  <c r="E1135" i="3"/>
  <c r="I1130" i="3"/>
  <c r="I1129" i="3"/>
  <c r="E1128" i="3"/>
  <c r="I1128" i="3" s="1"/>
  <c r="I1126" i="3"/>
  <c r="H1125" i="3"/>
  <c r="E1125" i="3"/>
  <c r="H1027" i="3"/>
  <c r="H5" i="3" s="1"/>
  <c r="G1118" i="3"/>
  <c r="F1118" i="3"/>
  <c r="F1027" i="3" s="1"/>
  <c r="I1115" i="3"/>
  <c r="H1114" i="3"/>
  <c r="E1114" i="3"/>
  <c r="H1112" i="3"/>
  <c r="E1112" i="3"/>
  <c r="H1110" i="3"/>
  <c r="E1110" i="3"/>
  <c r="H1107" i="3"/>
  <c r="E1107" i="3"/>
  <c r="H1105" i="3"/>
  <c r="E1105" i="3"/>
  <c r="H1103" i="3"/>
  <c r="E1103" i="3"/>
  <c r="H1100" i="3"/>
  <c r="E1100" i="3"/>
  <c r="F1097" i="3"/>
  <c r="I1095" i="3"/>
  <c r="H1094" i="3"/>
  <c r="E1094" i="3"/>
  <c r="H1090" i="3"/>
  <c r="E1090" i="3"/>
  <c r="I1088" i="3"/>
  <c r="H1087" i="3"/>
  <c r="E1087" i="3"/>
  <c r="H1084" i="3"/>
  <c r="E1084" i="3"/>
  <c r="H1082" i="3"/>
  <c r="E1082" i="3"/>
  <c r="E1080" i="3"/>
  <c r="H1079" i="3"/>
  <c r="E1079" i="3"/>
  <c r="E1073" i="3"/>
  <c r="H1068" i="3"/>
  <c r="E1068" i="3"/>
  <c r="H1066" i="3"/>
  <c r="E1066" i="3"/>
  <c r="H1061" i="3"/>
  <c r="E1061" i="3"/>
  <c r="E1056" i="3"/>
  <c r="E1053" i="3"/>
  <c r="H1048" i="3"/>
  <c r="E1048" i="3"/>
  <c r="I1047" i="3"/>
  <c r="E1046" i="3"/>
  <c r="I1039" i="3"/>
  <c r="H1038" i="3"/>
  <c r="E1038" i="3"/>
  <c r="H1034" i="3"/>
  <c r="E1034" i="3"/>
  <c r="G1033" i="3"/>
  <c r="G1029" i="3" s="1"/>
  <c r="F1033" i="3"/>
  <c r="H1032" i="3"/>
  <c r="E1032" i="3"/>
  <c r="H1031" i="3"/>
  <c r="E1031" i="3"/>
  <c r="G1026" i="3"/>
  <c r="I1000" i="3"/>
  <c r="I958" i="3"/>
  <c r="H957" i="3"/>
  <c r="I957" i="3" s="1"/>
  <c r="H1180" i="3" l="1"/>
  <c r="E1028" i="3"/>
  <c r="I1125" i="3"/>
  <c r="I1185" i="3"/>
  <c r="E1180" i="3"/>
  <c r="H1028" i="3"/>
  <c r="E1044" i="3"/>
  <c r="I1044" i="3" s="1"/>
  <c r="E1078" i="3"/>
  <c r="H1097" i="3"/>
  <c r="I1199" i="3"/>
  <c r="G1025" i="3"/>
  <c r="G1024" i="3" s="1"/>
  <c r="I1201" i="3"/>
  <c r="I1107" i="3"/>
  <c r="I1094" i="3"/>
  <c r="I1061" i="3"/>
  <c r="I1087" i="3"/>
  <c r="I1100" i="3"/>
  <c r="I1105" i="3"/>
  <c r="I1110" i="3"/>
  <c r="I1114" i="3"/>
  <c r="E1027" i="3"/>
  <c r="E5" i="3" s="1"/>
  <c r="I1038" i="3"/>
  <c r="I1090" i="3"/>
  <c r="E1029" i="3"/>
  <c r="I1151" i="3"/>
  <c r="H1150" i="3"/>
  <c r="I1169" i="3"/>
  <c r="I1168" i="3"/>
  <c r="I1118" i="3"/>
  <c r="E1030" i="3"/>
  <c r="I1160" i="3"/>
  <c r="E1150" i="3"/>
  <c r="E1097" i="3"/>
  <c r="H1029" i="3"/>
  <c r="H8" i="3" s="1"/>
  <c r="G1027" i="3"/>
  <c r="I1183" i="3"/>
  <c r="H1117" i="3"/>
  <c r="I1119" i="3"/>
  <c r="I1098" i="3"/>
  <c r="I1080" i="3"/>
  <c r="H1078" i="3"/>
  <c r="H1030" i="3"/>
  <c r="I1032" i="3"/>
  <c r="I1033" i="3"/>
  <c r="H1025" i="3" l="1"/>
  <c r="H1024" i="3"/>
  <c r="F1025" i="3"/>
  <c r="F1024" i="3" s="1"/>
  <c r="I1078" i="3"/>
  <c r="I1097" i="3"/>
  <c r="I1030" i="3"/>
  <c r="I1117" i="3"/>
  <c r="I1150" i="3"/>
  <c r="I1029" i="3"/>
  <c r="E1025" i="3"/>
  <c r="E1024" i="3" s="1"/>
  <c r="I1027" i="3"/>
  <c r="I1180" i="3"/>
  <c r="I1028" i="3"/>
  <c r="I937" i="3"/>
  <c r="I936" i="3"/>
  <c r="I934" i="3"/>
  <c r="I933" i="3"/>
  <c r="I931" i="3"/>
  <c r="I930" i="3"/>
  <c r="I929" i="3"/>
  <c r="I928" i="3"/>
  <c r="I926" i="3"/>
  <c r="I925" i="3"/>
  <c r="I898" i="3"/>
  <c r="I1025" i="3" l="1"/>
  <c r="I1024" i="3"/>
  <c r="E895" i="3"/>
  <c r="I895" i="3" s="1"/>
  <c r="I897" i="3"/>
  <c r="I877" i="3"/>
  <c r="H873" i="3"/>
  <c r="I873" i="3" s="1"/>
  <c r="H872" i="3"/>
  <c r="E872" i="3"/>
  <c r="H871" i="3"/>
  <c r="E871" i="3"/>
  <c r="I870" i="3"/>
  <c r="H867" i="3"/>
  <c r="I867" i="3" s="1"/>
  <c r="H866" i="3"/>
  <c r="E866" i="3"/>
  <c r="H865" i="3"/>
  <c r="E865" i="3"/>
  <c r="I864" i="3"/>
  <c r="H861" i="3"/>
  <c r="G861" i="3"/>
  <c r="E861" i="3"/>
  <c r="H860" i="3"/>
  <c r="H859" i="3"/>
  <c r="I858" i="3"/>
  <c r="G854" i="3"/>
  <c r="F854" i="3"/>
  <c r="E853" i="3"/>
  <c r="E852" i="3"/>
  <c r="I851" i="3"/>
  <c r="I848" i="3"/>
  <c r="E847" i="3"/>
  <c r="E846" i="3"/>
  <c r="H843" i="3" l="1"/>
  <c r="H4" i="3" s="1"/>
  <c r="E844" i="3"/>
  <c r="E843" i="3"/>
  <c r="H844" i="3"/>
  <c r="I861" i="3"/>
  <c r="E842" i="3" l="1"/>
  <c r="H842" i="3"/>
  <c r="I845" i="3"/>
  <c r="I820" i="3"/>
  <c r="I819" i="3"/>
  <c r="I818" i="3"/>
  <c r="I817" i="3"/>
  <c r="I815" i="3"/>
  <c r="I814" i="3"/>
  <c r="I808" i="3"/>
  <c r="I801" i="3"/>
  <c r="I800" i="3"/>
  <c r="I842" i="3" l="1"/>
  <c r="I793" i="3"/>
  <c r="I792" i="3"/>
  <c r="E791" i="3"/>
  <c r="I791" i="3" s="1"/>
  <c r="E697" i="3"/>
  <c r="E696" i="3"/>
  <c r="I695" i="3" l="1"/>
  <c r="I694" i="3" s="1"/>
  <c r="E668" i="3" l="1"/>
  <c r="I668" i="3" s="1"/>
  <c r="E667" i="3"/>
  <c r="I667" i="3" s="1"/>
  <c r="E666" i="3"/>
  <c r="E620" i="3" s="1"/>
  <c r="I664" i="3"/>
  <c r="E653" i="3"/>
  <c r="E623" i="3" s="1"/>
  <c r="E652" i="3"/>
  <c r="E627" i="3"/>
  <c r="I627" i="3" s="1"/>
  <c r="E621" i="3"/>
  <c r="I621" i="3" s="1"/>
  <c r="I651" i="3" l="1"/>
  <c r="E622" i="3"/>
  <c r="I622" i="3" s="1"/>
  <c r="E624" i="3"/>
  <c r="E8" i="3" s="1"/>
  <c r="E619" i="3" l="1"/>
  <c r="I619" i="3" s="1"/>
  <c r="I624" i="3"/>
  <c r="I8" i="3"/>
  <c r="I620" i="3"/>
  <c r="H554" i="3"/>
  <c r="I554" i="3" s="1"/>
  <c r="I558" i="3" l="1"/>
  <c r="I533" i="3"/>
  <c r="I532" i="3"/>
  <c r="H530" i="3"/>
  <c r="H529" i="3" s="1"/>
  <c r="E530" i="3"/>
  <c r="E529" i="3" s="1"/>
  <c r="I530" i="3" l="1"/>
  <c r="I529" i="3" s="1"/>
  <c r="I417" i="3"/>
  <c r="I415" i="3"/>
  <c r="H414" i="3"/>
  <c r="H6" i="3" s="1"/>
  <c r="H3" i="3" s="1"/>
  <c r="E414" i="3"/>
  <c r="E413" i="3" s="1"/>
  <c r="E367" i="3"/>
  <c r="H366" i="3"/>
  <c r="E366" i="3"/>
  <c r="H365" i="3"/>
  <c r="G365" i="3"/>
  <c r="F365" i="3"/>
  <c r="E365" i="3"/>
  <c r="H364" i="3"/>
  <c r="I5" i="3" l="1"/>
  <c r="I365" i="3"/>
  <c r="I414" i="3"/>
  <c r="H363" i="3"/>
  <c r="E363" i="3"/>
  <c r="I366" i="3"/>
  <c r="H413" i="3"/>
  <c r="I413" i="3" s="1"/>
  <c r="E315" i="3"/>
  <c r="E7" i="3" s="1"/>
  <c r="G314" i="3"/>
  <c r="G6" i="3" s="1"/>
  <c r="G3" i="3" s="1"/>
  <c r="F314" i="3"/>
  <c r="E314" i="3"/>
  <c r="H262" i="3"/>
  <c r="H261" i="3" s="1"/>
  <c r="E262" i="3"/>
  <c r="E6" i="3" l="1"/>
  <c r="E3" i="3" s="1"/>
  <c r="I7" i="3"/>
  <c r="E261" i="3"/>
  <c r="G313" i="3"/>
  <c r="G312" i="3" s="1"/>
  <c r="I315" i="3"/>
  <c r="I314" i="3"/>
  <c r="E313" i="3"/>
  <c r="I313" i="3" s="1"/>
  <c r="I312" i="3" s="1"/>
  <c r="E11" i="3"/>
  <c r="E12" i="3"/>
  <c r="E312" i="3"/>
  <c r="I6" i="3" l="1"/>
  <c r="I3" i="3"/>
  <c r="E516" i="2"/>
  <c r="E515" i="2" s="1"/>
  <c r="F516" i="2"/>
  <c r="G516" i="2"/>
  <c r="H516" i="2"/>
  <c r="H515" i="2" s="1"/>
  <c r="E517" i="2"/>
  <c r="H517" i="2"/>
  <c r="I518" i="2"/>
  <c r="I519" i="2"/>
  <c r="E556" i="2"/>
  <c r="E555" i="2" s="1"/>
  <c r="H556" i="2"/>
  <c r="I556" i="2" s="1"/>
  <c r="I558" i="2"/>
  <c r="I559" i="2"/>
  <c r="H575" i="2"/>
  <c r="E578" i="2"/>
  <c r="E579" i="2"/>
  <c r="I579" i="2" s="1"/>
  <c r="E575" i="2" l="1"/>
  <c r="I516" i="2"/>
  <c r="H555" i="2"/>
  <c r="E184" i="2" l="1"/>
  <c r="E183" i="2"/>
  <c r="F47" i="2"/>
  <c r="F29" i="2" s="1"/>
  <c r="H47" i="2"/>
  <c r="H29" i="2" s="1"/>
  <c r="G47" i="2"/>
  <c r="G29" i="2" s="1"/>
  <c r="E180" i="2"/>
  <c r="E164" i="2"/>
  <c r="E47" i="2"/>
  <c r="I12" i="2"/>
  <c r="E29" i="2" l="1"/>
  <c r="I1000" i="2"/>
  <c r="I996" i="2"/>
  <c r="I994" i="2"/>
  <c r="I992" i="2"/>
  <c r="I986" i="2"/>
  <c r="I982" i="2"/>
  <c r="I958" i="2"/>
  <c r="H957" i="2"/>
  <c r="E957" i="2"/>
  <c r="I922" i="2" l="1"/>
  <c r="I921" i="2"/>
  <c r="I920" i="2"/>
  <c r="I919" i="2"/>
  <c r="I918" i="2"/>
  <c r="I917" i="2"/>
  <c r="I916" i="2"/>
  <c r="I915" i="2"/>
  <c r="I913" i="2"/>
  <c r="I912" i="2"/>
  <c r="I910" i="2"/>
  <c r="I909" i="2"/>
  <c r="I900" i="2"/>
  <c r="I899" i="2"/>
  <c r="I896" i="2"/>
  <c r="I895" i="2"/>
  <c r="H886" i="2"/>
  <c r="E886" i="2"/>
  <c r="H885" i="2"/>
  <c r="E885" i="2"/>
  <c r="H884" i="2"/>
  <c r="E884" i="2"/>
  <c r="I885" i="2" l="1"/>
  <c r="E883" i="2"/>
  <c r="I886" i="2"/>
  <c r="H883" i="2"/>
  <c r="I843" i="2"/>
  <c r="H839" i="2"/>
  <c r="E839" i="2"/>
  <c r="H838" i="2"/>
  <c r="E838" i="2"/>
  <c r="H837" i="2"/>
  <c r="E837" i="2"/>
  <c r="I836" i="2"/>
  <c r="H833" i="2"/>
  <c r="E833" i="2"/>
  <c r="H832" i="2"/>
  <c r="E832" i="2"/>
  <c r="H831" i="2"/>
  <c r="E831" i="2"/>
  <c r="I830" i="2"/>
  <c r="H827" i="2"/>
  <c r="G827" i="2"/>
  <c r="F827" i="2"/>
  <c r="E827" i="2"/>
  <c r="H826" i="2"/>
  <c r="H825" i="2"/>
  <c r="I824" i="2"/>
  <c r="H820" i="2"/>
  <c r="G820" i="2"/>
  <c r="F820" i="2"/>
  <c r="E820" i="2"/>
  <c r="H819" i="2"/>
  <c r="E819" i="2"/>
  <c r="H818" i="2"/>
  <c r="E818" i="2"/>
  <c r="I817" i="2"/>
  <c r="H814" i="2"/>
  <c r="G814" i="2"/>
  <c r="F814" i="2"/>
  <c r="E814" i="2"/>
  <c r="H813" i="2"/>
  <c r="E813" i="2"/>
  <c r="H812" i="2"/>
  <c r="E812" i="2"/>
  <c r="E809" i="2" l="1"/>
  <c r="E811" i="2"/>
  <c r="I833" i="2"/>
  <c r="I839" i="2"/>
  <c r="I827" i="2"/>
  <c r="H809" i="2"/>
  <c r="E810" i="2"/>
  <c r="I814" i="2"/>
  <c r="H810" i="2"/>
  <c r="I820" i="2"/>
  <c r="H811" i="2"/>
  <c r="H808" i="2" s="1"/>
  <c r="E808" i="2" l="1"/>
  <c r="I811" i="2"/>
  <c r="E782" i="2"/>
  <c r="E781" i="2"/>
  <c r="E780" i="2" l="1"/>
  <c r="I755" i="2"/>
  <c r="I727" i="2"/>
  <c r="E722" i="2"/>
  <c r="E721" i="2"/>
  <c r="E720" i="2"/>
  <c r="H719" i="2"/>
  <c r="H718" i="2" s="1"/>
  <c r="G719" i="2"/>
  <c r="F719" i="2"/>
  <c r="E719" i="2"/>
  <c r="I719" i="2" s="1"/>
  <c r="E718" i="2" l="1"/>
  <c r="H8" i="2"/>
  <c r="E693" i="2" l="1"/>
  <c r="E692" i="2"/>
  <c r="E691" i="2"/>
  <c r="I689" i="2"/>
  <c r="E678" i="2"/>
  <c r="E649" i="2" s="1"/>
  <c r="E677" i="2"/>
  <c r="E648" i="2" s="1"/>
  <c r="H676" i="2"/>
  <c r="G676" i="2"/>
  <c r="F676" i="2"/>
  <c r="E676" i="2"/>
  <c r="E653" i="2"/>
  <c r="E652" i="2"/>
  <c r="E647" i="2" s="1"/>
  <c r="H651" i="2"/>
  <c r="G651" i="2"/>
  <c r="F651" i="2"/>
  <c r="E651" i="2"/>
  <c r="F646" i="2" l="1"/>
  <c r="E650" i="2"/>
  <c r="E646" i="2"/>
  <c r="H646" i="2"/>
  <c r="H645" i="2" s="1"/>
  <c r="G646" i="2"/>
  <c r="I646" i="2" l="1"/>
  <c r="E645" i="2"/>
  <c r="I601" i="2"/>
  <c r="I593" i="2"/>
  <c r="E479" i="2" l="1"/>
  <c r="I486" i="2" l="1"/>
  <c r="I481" i="2"/>
  <c r="G479" i="2"/>
  <c r="F479" i="2"/>
  <c r="I479" i="2"/>
  <c r="H478" i="2"/>
  <c r="H477" i="2" s="1"/>
  <c r="E478" i="2"/>
  <c r="E477" i="2" s="1"/>
  <c r="I478" i="2" l="1"/>
  <c r="H412" i="2" l="1"/>
  <c r="H411" i="2"/>
  <c r="G411" i="2"/>
  <c r="F411" i="2"/>
  <c r="H410" i="2"/>
  <c r="E411" i="2"/>
  <c r="E412" i="2"/>
  <c r="E413" i="2"/>
  <c r="I425" i="2"/>
  <c r="I423" i="2"/>
  <c r="I419" i="2"/>
  <c r="E410" i="2"/>
  <c r="H409" i="2" l="1"/>
  <c r="I411" i="2"/>
  <c r="I412" i="2"/>
  <c r="E409" i="2"/>
  <c r="E384" i="2"/>
  <c r="E385" i="2"/>
  <c r="E386" i="2"/>
  <c r="F343" i="2"/>
  <c r="G343" i="2"/>
  <c r="E344" i="2"/>
  <c r="E343" i="2"/>
  <c r="E49" i="2" l="1"/>
  <c r="E33" i="2" s="1"/>
  <c r="E48" i="2"/>
  <c r="H49" i="2"/>
  <c r="H48" i="2"/>
  <c r="G49" i="2"/>
  <c r="G33" i="2" s="1"/>
  <c r="F49" i="2"/>
  <c r="F33" i="2" s="1"/>
  <c r="G48" i="2"/>
  <c r="G32" i="2" s="1"/>
  <c r="F48" i="2"/>
  <c r="F32" i="2" s="1"/>
  <c r="E179" i="2"/>
  <c r="I162" i="2"/>
  <c r="I161" i="2"/>
  <c r="I49" i="2" l="1"/>
  <c r="H33" i="2"/>
  <c r="H166" i="2" l="1"/>
  <c r="H165" i="2"/>
  <c r="H164" i="2"/>
  <c r="H163" i="2"/>
  <c r="E166" i="2"/>
  <c r="E165" i="2"/>
  <c r="E32" i="2" s="1"/>
  <c r="E163" i="2"/>
  <c r="I164" i="2" l="1"/>
  <c r="I165" i="2"/>
  <c r="I163" i="2"/>
  <c r="E8" i="2"/>
  <c r="H7" i="2"/>
  <c r="E7" i="2"/>
  <c r="H6" i="2"/>
  <c r="E6" i="2"/>
  <c r="E5" i="2" l="1"/>
  <c r="I8" i="2"/>
  <c r="H5" i="2"/>
  <c r="E1204" i="2" l="1"/>
  <c r="I1202" i="2"/>
  <c r="H1200" i="2"/>
  <c r="E1200" i="2"/>
  <c r="I1199" i="2"/>
  <c r="H1198" i="2"/>
  <c r="E1198" i="2"/>
  <c r="E1196" i="2"/>
  <c r="E1194" i="2"/>
  <c r="I1193" i="2"/>
  <c r="E1192" i="2"/>
  <c r="I1191" i="2"/>
  <c r="E1190" i="2"/>
  <c r="E1188" i="2"/>
  <c r="I1187" i="2"/>
  <c r="E1185" i="2"/>
  <c r="H1184" i="2"/>
  <c r="F1184" i="2"/>
  <c r="E1184" i="2"/>
  <c r="H1183" i="2"/>
  <c r="G1183" i="2"/>
  <c r="F1183" i="2"/>
  <c r="E1183" i="2"/>
  <c r="H1182" i="2"/>
  <c r="G1182" i="2"/>
  <c r="F1182" i="2"/>
  <c r="E1182" i="2"/>
  <c r="G1181" i="2"/>
  <c r="F1181" i="2"/>
  <c r="E1181" i="2"/>
  <c r="E1030" i="2" s="1"/>
  <c r="I1176" i="2"/>
  <c r="E1175" i="2"/>
  <c r="I1173" i="2"/>
  <c r="E1172" i="2"/>
  <c r="H1171" i="2"/>
  <c r="H1170" i="2" s="1"/>
  <c r="G1171" i="2"/>
  <c r="F1171" i="2"/>
  <c r="E1171" i="2"/>
  <c r="E1165" i="2"/>
  <c r="H1164" i="2"/>
  <c r="H1162" i="2" s="1"/>
  <c r="F1164" i="2"/>
  <c r="E1164" i="2"/>
  <c r="F1163" i="2"/>
  <c r="E1163" i="2"/>
  <c r="I1157" i="2"/>
  <c r="H1155" i="2"/>
  <c r="E1155" i="2"/>
  <c r="H1154" i="2"/>
  <c r="F1154" i="2"/>
  <c r="E1154" i="2"/>
  <c r="H1153" i="2"/>
  <c r="F1153" i="2"/>
  <c r="E1153" i="2"/>
  <c r="H1148" i="2"/>
  <c r="F1148" i="2"/>
  <c r="E1148" i="2"/>
  <c r="H1147" i="2"/>
  <c r="E1147" i="2"/>
  <c r="I1145" i="2"/>
  <c r="H1143" i="2"/>
  <c r="H1142" i="2" s="1"/>
  <c r="F1143" i="2"/>
  <c r="E1143" i="2"/>
  <c r="E1142" i="2" s="1"/>
  <c r="I1141" i="2"/>
  <c r="H1140" i="2"/>
  <c r="E1140" i="2"/>
  <c r="H1137" i="2"/>
  <c r="E1137" i="2"/>
  <c r="I1136" i="2"/>
  <c r="H1134" i="2"/>
  <c r="E1134" i="2"/>
  <c r="I1132" i="2"/>
  <c r="I1131" i="2"/>
  <c r="H1130" i="2"/>
  <c r="E1130" i="2"/>
  <c r="I1128" i="2"/>
  <c r="H1127" i="2"/>
  <c r="E1127" i="2"/>
  <c r="H1125" i="2"/>
  <c r="E1125" i="2"/>
  <c r="H1124" i="2"/>
  <c r="F1124" i="2"/>
  <c r="E1124" i="2"/>
  <c r="H1123" i="2"/>
  <c r="G1123" i="2"/>
  <c r="F1123" i="2"/>
  <c r="E1123" i="2"/>
  <c r="H1122" i="2"/>
  <c r="G1122" i="2"/>
  <c r="F1122" i="2"/>
  <c r="E1122" i="2"/>
  <c r="I1119" i="2"/>
  <c r="H1118" i="2"/>
  <c r="E1118" i="2"/>
  <c r="H1116" i="2"/>
  <c r="E1116" i="2"/>
  <c r="H1114" i="2"/>
  <c r="E1114" i="2"/>
  <c r="I1112" i="2"/>
  <c r="H1111" i="2"/>
  <c r="E1111" i="2"/>
  <c r="H1109" i="2"/>
  <c r="E1109" i="2"/>
  <c r="H1107" i="2"/>
  <c r="E1107" i="2"/>
  <c r="H1104" i="2"/>
  <c r="E1104" i="2"/>
  <c r="H1102" i="2"/>
  <c r="G1102" i="2"/>
  <c r="F1102" i="2"/>
  <c r="E1102" i="2"/>
  <c r="I1099" i="2"/>
  <c r="H1098" i="2"/>
  <c r="E1098" i="2"/>
  <c r="H1094" i="2"/>
  <c r="E1094" i="2"/>
  <c r="I1092" i="2"/>
  <c r="H1091" i="2"/>
  <c r="E1091" i="2"/>
  <c r="H1088" i="2"/>
  <c r="E1088" i="2"/>
  <c r="H1086" i="2"/>
  <c r="E1086" i="2"/>
  <c r="H1084" i="2"/>
  <c r="G1084" i="2"/>
  <c r="F1084" i="2"/>
  <c r="E1084" i="2"/>
  <c r="H1083" i="2"/>
  <c r="G1083" i="2"/>
  <c r="E1083" i="2"/>
  <c r="E1077" i="2"/>
  <c r="H1072" i="2"/>
  <c r="E1072" i="2"/>
  <c r="H1070" i="2"/>
  <c r="E1070" i="2"/>
  <c r="H1065" i="2"/>
  <c r="E1065" i="2"/>
  <c r="H1060" i="2"/>
  <c r="E1060" i="2"/>
  <c r="E1057" i="2"/>
  <c r="H1053" i="2"/>
  <c r="E1053" i="2"/>
  <c r="H1052" i="2"/>
  <c r="E1052" i="2"/>
  <c r="H1051" i="2"/>
  <c r="G1051" i="2"/>
  <c r="F1051" i="2"/>
  <c r="E1051" i="2"/>
  <c r="H1050" i="2"/>
  <c r="G1050" i="2"/>
  <c r="E1050" i="2"/>
  <c r="H1049" i="2"/>
  <c r="H1030" i="2" s="1"/>
  <c r="G1049" i="2"/>
  <c r="G1030" i="2" s="1"/>
  <c r="I1044" i="2"/>
  <c r="I1043" i="2"/>
  <c r="H1042" i="2"/>
  <c r="E1042" i="2"/>
  <c r="H1038" i="2"/>
  <c r="E1038" i="2"/>
  <c r="H1037" i="2"/>
  <c r="G1037" i="2"/>
  <c r="G1033" i="2" s="1"/>
  <c r="F1037" i="2"/>
  <c r="E1037" i="2"/>
  <c r="H1036" i="2"/>
  <c r="G1036" i="2"/>
  <c r="F1036" i="2"/>
  <c r="E1036" i="2"/>
  <c r="H1035" i="2"/>
  <c r="E1035" i="2"/>
  <c r="H1034" i="2" l="1"/>
  <c r="E1152" i="2"/>
  <c r="I1124" i="2"/>
  <c r="I1154" i="2"/>
  <c r="F1031" i="2"/>
  <c r="I1102" i="2"/>
  <c r="H1121" i="2"/>
  <c r="I1051" i="2"/>
  <c r="E1048" i="2"/>
  <c r="F1033" i="2"/>
  <c r="I1037" i="2"/>
  <c r="E1170" i="2"/>
  <c r="E1031" i="2"/>
  <c r="G1031" i="2"/>
  <c r="I1153" i="2"/>
  <c r="E1101" i="2"/>
  <c r="I1122" i="2"/>
  <c r="G1032" i="2"/>
  <c r="E1162" i="2"/>
  <c r="I1182" i="2"/>
  <c r="E1082" i="2"/>
  <c r="H1082" i="2"/>
  <c r="E1032" i="2"/>
  <c r="E1033" i="2"/>
  <c r="I1084" i="2"/>
  <c r="I1171" i="2"/>
  <c r="H1180" i="2"/>
  <c r="E1180" i="2"/>
  <c r="F1032" i="2"/>
  <c r="H1031" i="2"/>
  <c r="H1032" i="2"/>
  <c r="H1048" i="2"/>
  <c r="H1101" i="2"/>
  <c r="E1121" i="2"/>
  <c r="H1152" i="2"/>
  <c r="E1034" i="2"/>
  <c r="I1036" i="2"/>
  <c r="H1033" i="2"/>
  <c r="I1123" i="2"/>
  <c r="I1183" i="2"/>
  <c r="I1032" i="2" l="1"/>
  <c r="I1031" i="2"/>
  <c r="I1033" i="2"/>
  <c r="I1180" i="2"/>
  <c r="E1029" i="2"/>
  <c r="H1029" i="2"/>
  <c r="E383" i="2" l="1"/>
  <c r="E382" i="2"/>
  <c r="E381" i="2" l="1"/>
  <c r="E362" i="2" l="1"/>
  <c r="H342" i="2"/>
  <c r="E342" i="2" l="1"/>
  <c r="H292" i="2"/>
  <c r="H291" i="2" s="1"/>
  <c r="E292" i="2"/>
  <c r="E291" i="2" s="1"/>
  <c r="H218" i="2" l="1"/>
  <c r="H189" i="2"/>
  <c r="H35" i="2"/>
  <c r="H34" i="2"/>
  <c r="H31" i="2"/>
  <c r="H30" i="2"/>
  <c r="I48" i="2" l="1"/>
  <c r="H32" i="2"/>
  <c r="I32" i="2" s="1"/>
  <c r="H214" i="2"/>
  <c r="I33" i="2" l="1"/>
</calcChain>
</file>

<file path=xl/sharedStrings.xml><?xml version="1.0" encoding="utf-8"?>
<sst xmlns="http://schemas.openxmlformats.org/spreadsheetml/2006/main" count="12041" uniqueCount="1778">
  <si>
    <t>№ п/п</t>
  </si>
  <si>
    <t>Наименование муниципальных программ</t>
  </si>
  <si>
    <t>План в программе (тыс.руб.)</t>
  </si>
  <si>
    <t>Фактическое выполнение (тыс.руб.)</t>
  </si>
  <si>
    <t>Код Раздел/Подраздел</t>
  </si>
  <si>
    <t>Заявка в бюджет района (тыс.руб.)</t>
  </si>
  <si>
    <t>% выполнения</t>
  </si>
  <si>
    <t>Примечание</t>
  </si>
  <si>
    <t>ФБ</t>
  </si>
  <si>
    <t>КБ</t>
  </si>
  <si>
    <t>БР</t>
  </si>
  <si>
    <t>-</t>
  </si>
  <si>
    <t>Принято в бюджете района (тыс.руб.)</t>
  </si>
  <si>
    <t>1.1</t>
  </si>
  <si>
    <t>0405</t>
  </si>
  <si>
    <t>1.2</t>
  </si>
  <si>
    <t>1.3</t>
  </si>
  <si>
    <t>Отсутствие финансирования</t>
  </si>
  <si>
    <t>Целевые индикаторы</t>
  </si>
  <si>
    <t>Наименование целевого индикатора</t>
  </si>
  <si>
    <t>Единица измерения</t>
  </si>
  <si>
    <t>Обоснование отклонения</t>
  </si>
  <si>
    <t xml:space="preserve">План </t>
  </si>
  <si>
    <t>тонн</t>
  </si>
  <si>
    <t>Факт</t>
  </si>
  <si>
    <t>2.1</t>
  </si>
  <si>
    <t>ВБ</t>
  </si>
  <si>
    <t>ВИ</t>
  </si>
  <si>
    <t>2.2</t>
  </si>
  <si>
    <t>2.3</t>
  </si>
  <si>
    <t>2.4</t>
  </si>
  <si>
    <t>2.5</t>
  </si>
  <si>
    <t>кв.м.</t>
  </si>
  <si>
    <t>мест</t>
  </si>
  <si>
    <t>3</t>
  </si>
  <si>
    <t>Увеличение количества субъектов малого и среднего предпринимательства, включая ИП, единиц</t>
  </si>
  <si>
    <t>Увеличение среднесписочной численности работников малого и среднего предпринимательства, включая ИП, человек</t>
  </si>
  <si>
    <t>Создание рабочих мест, единиц</t>
  </si>
  <si>
    <t>Количество субъектов МСП, получивших консультационные услуги, единиц</t>
  </si>
  <si>
    <t>Количество проведенных выставочно – ярмарочных мероприятий, единиц</t>
  </si>
  <si>
    <t>Доля налоговых поступлений по специальным налоговым режимам от СМСП (УСН, ЕНВД, ПСН, ЕСХН) в общих налоговых доходах муниципального района, %</t>
  </si>
  <si>
    <t>Годовой объем муниципальных закупок товаров, работ, услуг для муниципальных нужд, осуществляемых у СМСП, в совокупном стоимостном объеме муниципальных контрактов, заключенных по результатам закупок, составит не менее 25 процентов, %</t>
  </si>
  <si>
    <t>1</t>
  </si>
  <si>
    <t>2</t>
  </si>
  <si>
    <t>4</t>
  </si>
  <si>
    <t>5</t>
  </si>
  <si>
    <t>6</t>
  </si>
  <si>
    <t>7</t>
  </si>
  <si>
    <t>%</t>
  </si>
  <si>
    <t>ед.</t>
  </si>
  <si>
    <t>чел.</t>
  </si>
  <si>
    <t>Укомплектование общеобразовательных и дошкольных учреждений, сельских  библиотек учебно-наглядной и методической литературой для обучения детей поведению на дорогах</t>
  </si>
  <si>
    <t>Проведение акций «Внимание: дети», «Безопасные каникулы», «Мы, за безопасность на дороге», «Месячник безопасности», «Безопасное колесо», «КВН на тематику ПДД и БДД» и т.д.</t>
  </si>
  <si>
    <t>Изготовление плакатов для информационных стендов в общеобразовательных и дошкольных учреждениях</t>
  </si>
  <si>
    <t>4.1</t>
  </si>
  <si>
    <t>4.2</t>
  </si>
  <si>
    <t>4.3</t>
  </si>
  <si>
    <t>4.4</t>
  </si>
  <si>
    <t>4.5</t>
  </si>
  <si>
    <t>0113</t>
  </si>
  <si>
    <t>БП</t>
  </si>
  <si>
    <t>Выполнено</t>
  </si>
  <si>
    <t>5.1</t>
  </si>
  <si>
    <t>5.2</t>
  </si>
  <si>
    <t>5.3</t>
  </si>
  <si>
    <t>5.4</t>
  </si>
  <si>
    <t>5.5</t>
  </si>
  <si>
    <t>5.6</t>
  </si>
  <si>
    <t>БП "Шерловогорское"</t>
  </si>
  <si>
    <t>Содействие расширению доступа МСП к финансовым ресурсам, в том числе к льготному  кредитованию</t>
  </si>
  <si>
    <t>Поддержка начинающих предпринимателей</t>
  </si>
  <si>
    <t>Совершенствование информационного, консультационного и образовательного обеспечения МСП</t>
  </si>
  <si>
    <t>3.1</t>
  </si>
  <si>
    <t>3.2</t>
  </si>
  <si>
    <t>Проведение информационных семинаров, круглых столов с предпринимателями, представителями органов государственной власти и органов местного самоуправления по актуальным вопросам поддержки и развития предпринимательства</t>
  </si>
  <si>
    <t>Организация и проведение статистических обследований субъектов малого и среднего предпринимательства (по видам экономической деятельности) с целью формирования объективной информации о состоянии малого предпринимательства в районе и выработки механизмов более эффективной поддержки</t>
  </si>
  <si>
    <t>Создание условий для начала предпринимательской деятельности</t>
  </si>
  <si>
    <t>3.3</t>
  </si>
  <si>
    <t>Выявление предпринимательских способностей и вовлечение в предпринимательскую деятельность лиц, имеющих предпринимательский потенциал и мотивацию к созданию собственного бизнеса</t>
  </si>
  <si>
    <t>Развитие социального предпринимательства</t>
  </si>
  <si>
    <t>Развитие муниципально-частного партнерства</t>
  </si>
  <si>
    <t>Предоставление имущественной поддержки СМСП</t>
  </si>
  <si>
    <t>Привлечение в малое предпринимательство населения района, создание новых рабочих мест</t>
  </si>
  <si>
    <t>3.4</t>
  </si>
  <si>
    <t>Популяризация предпринимательской деятельности и развитие предпринимательской инициативы</t>
  </si>
  <si>
    <t>3.5</t>
  </si>
  <si>
    <t>Развитие действующей информационной поддержки малого среднего предпринимательства,  публикация в СМИ информационных материалов, тыс.руб.</t>
  </si>
  <si>
    <t xml:space="preserve">Содействие в работе Общественному Совету по развитию предпринимательства при главе муниципального района «Борзинский район» </t>
  </si>
  <si>
    <t>Взаимодействие с общественным помощником Уполномоченного по правам предпринимателя</t>
  </si>
  <si>
    <t>Организационная поддержка субъектов малого и среднего предпринимательства, в том числе по их участию в конкурсах, выставках – ярмарках, тыс.руб.</t>
  </si>
  <si>
    <t>Формирование положительного имиджа предпринимательства, развитие делового сотрудничества бизнеса и власти</t>
  </si>
  <si>
    <t>Приобретение коммунальной (специализированной) техники</t>
  </si>
  <si>
    <t>6.1</t>
  </si>
  <si>
    <t>БП "Борзинское"</t>
  </si>
  <si>
    <t>БП "Шерловогорское</t>
  </si>
  <si>
    <t>Приобретение коммунальной (специализированной) техники муниципальный район «Борзинский район»</t>
  </si>
  <si>
    <t>Приобретение коммунальной (специализированной) техники городское поселение «Борзинское»</t>
  </si>
  <si>
    <t>Приобретение коммунальной (специализированной) техники городское поселение «Шерловогорское»</t>
  </si>
  <si>
    <t>Выполнено без финансирования</t>
  </si>
  <si>
    <t>7.1</t>
  </si>
  <si>
    <t>7.2</t>
  </si>
  <si>
    <t>7.3</t>
  </si>
  <si>
    <t>Поддержка социально ориентированных некоммерческих организаций, осуществляющих деятельность по решению социальных проблем на территории  Борзинского района</t>
  </si>
  <si>
    <t>Единиц</t>
  </si>
  <si>
    <t>Количество инвалидов, охваченных социальными услугами</t>
  </si>
  <si>
    <t>Человек</t>
  </si>
  <si>
    <t>Количество ветеранов Великой Отечественной войны, охваченных социальными услугами</t>
  </si>
  <si>
    <t>Количество бесплатных юридических услуг, предоставленных населению</t>
  </si>
  <si>
    <t>Количество лиц без определенного места жительства</t>
  </si>
  <si>
    <t>Количество неблагополучных семей</t>
  </si>
  <si>
    <t>Количество человек, занимающихся физической культурой и спортом</t>
  </si>
  <si>
    <t>По мере выявления</t>
  </si>
  <si>
    <t>Алкоголизация населения остается актуальной проблемой</t>
  </si>
  <si>
    <t>- МП «Развитие физической культуры и массового спорта в муниципальном районе «Борзинский район» на 2019-2021 годы», в том числе:</t>
  </si>
  <si>
    <t>Проведение спортивно-массовых мероприятий</t>
  </si>
  <si>
    <t>Разработка проектной сметной документации</t>
  </si>
  <si>
    <t>Укладка синтетического покрытия на стадионе «Локомотив», по ул. Коновалова, устройство освещения, покрытие синтетическим материалом беговой дорожки, установка видеонаблюдения.</t>
  </si>
  <si>
    <t>8.1</t>
  </si>
  <si>
    <t>8.2</t>
  </si>
  <si>
    <t>8.3</t>
  </si>
  <si>
    <t>8</t>
  </si>
  <si>
    <t>Увеличение доли населения, занимающегося физической культурой и спортом</t>
  </si>
  <si>
    <t>Увеличение доли населения, участвующего в районных и краевых физкультурно-оздоровительных мероприятиях</t>
  </si>
  <si>
    <t>Ежегодно увеличивать районный показатель численности детей и подростков в возрасте 6-15 лет, занимающихся в спортивных школах клубах района</t>
  </si>
  <si>
    <t>Ежегодно увеличивать численность спортсменов массовых разрядов</t>
  </si>
  <si>
    <t>Ввод в действие новых спортивных объектов</t>
  </si>
  <si>
    <t>Повышение показателей спортивных достижений</t>
  </si>
  <si>
    <t>9.1</t>
  </si>
  <si>
    <t>9.2</t>
  </si>
  <si>
    <t>9.3</t>
  </si>
  <si>
    <t>9.4</t>
  </si>
  <si>
    <t>10.1</t>
  </si>
  <si>
    <t>10.2</t>
  </si>
  <si>
    <t>12</t>
  </si>
  <si>
    <t xml:space="preserve">Выполнено </t>
  </si>
  <si>
    <t>15</t>
  </si>
  <si>
    <t>13</t>
  </si>
  <si>
    <t>0801</t>
  </si>
  <si>
    <t>14</t>
  </si>
  <si>
    <t>Укрепление материально- технической базы и техническое оснащение МОУ ДОД «Детская художественная школа г. Борзя»</t>
  </si>
  <si>
    <t>МП «Развитие системы образования муниципального района «Борзинский район»</t>
  </si>
  <si>
    <t>на 2019 - 2024 годы», в том числе:</t>
  </si>
  <si>
    <t>Подпрограмма «Развитие дошкольного образования на 2019-2024 годы», в том числе:</t>
  </si>
  <si>
    <t xml:space="preserve">Мероприятие «Создание дополнительных мест для детей в возрасте от 2 месяцев до 3 лет в образовательных учреждениях, осуществляющих образовательную деятельность по образовательным программам дошкольного образования» </t>
  </si>
  <si>
    <t>Мероприятие «Софинансирование обеспечения питания в дошкольных образовательных учреждениях»</t>
  </si>
  <si>
    <t>Мероприятие «Создание условий для реализации Федерального государственного образовательного стандарта дошкольного образования»</t>
  </si>
  <si>
    <t>Подпрограмма «Развитие общего образования на 2019-2024 годы», в том числе:</t>
  </si>
  <si>
    <t>Мероприятие  «Обеспечение бесплатным питанием детей из малоимущих семей, обучающихся в муниципальных  общеобразовательных учреждениях Борзинского района»</t>
  </si>
  <si>
    <t>Мероприятие «Создание доступной среды в муниципальных  общеобразовательных учреждениях Борзинского района»</t>
  </si>
  <si>
    <t>Мероприятие «Создание в общеобразовательных учреждениях, расположенных в сельской местности, условий для занятий физической культурой и спортом»</t>
  </si>
  <si>
    <t>Мероприятие «Капитальный ремонт объектов инфраструктуры общеобразовательных учреждений»</t>
  </si>
  <si>
    <t>Мероприятие «Обеспечение организационно-методической деятельности, направленной на развитие общего образования. Реализация Федеральных государственных образовательных стандартов общего образования»</t>
  </si>
  <si>
    <t>Мероприятие «Создание центров гуманитарного и технологического профиля»</t>
  </si>
  <si>
    <t>Мероприятие «Реализация мероприятий регионального проекта «Цифровая образовательная среда»</t>
  </si>
  <si>
    <t>Подпрограмма «Развитие системы оценки качества образования и информационной прозрачности системы образования на 2019-2024 годы», в том числе:</t>
  </si>
  <si>
    <t>Мероприятие «Реализация механизмов оценки и обеспечения качества образования в соответствии с государственными образовательными стандартами»</t>
  </si>
  <si>
    <t>Мероприятие «Повышение качества образования в школах с низкими результатами обучения и в школах, функционирующих в неблагоприятных условиях, путем реализации муниципальной программы  и распространение их результатов»</t>
  </si>
  <si>
    <t>Мероприятие «Проведение государственной (итоговой) аттестации лиц, освоивших образовательные программы основного общего образования или среднего общего образования»</t>
  </si>
  <si>
    <t>Мероприятие «Проведение Всероссийских проверочных работ в образовательных учреждениях, реализующих образовательные программы основного общего образования или среднего общего образования»</t>
  </si>
  <si>
    <t>Мероприятие «Проведение процедур независимой оценки качества муниципальных образовательных учреждений»</t>
  </si>
  <si>
    <t>Подпрограмма «Развитие кадрового потенциала системы образования на 2019-2024 годы», в том числе:</t>
  </si>
  <si>
    <t>Мероприятие «Подготовка, переподготовка и повышение квалификации педагогических и управленческих кадров для системы образования»</t>
  </si>
  <si>
    <t>Мероприятие «Реализация мероприятий по обеспечению мер социальной поддержки гражданам, заключившим договор о целевом обучении»</t>
  </si>
  <si>
    <t>Мероприятие «Организация и проведение профессиональных конкурсов»</t>
  </si>
  <si>
    <t>Мероприятие "Поощрение лучших педагогов образовательных учреждений муниципального района «Борзинский район»</t>
  </si>
  <si>
    <t>Мероприятие «Организация и проведение торжественных мероприятий, посвященных «Дню учителя», «Дню дошкольного работника»</t>
  </si>
  <si>
    <t>Мероприятие «Подготовка и издание информационных сборников по совершенствованию профессионального роста кадров, управленческой деятельности, пропаганде лучшего опыта работы»</t>
  </si>
  <si>
    <t>Мероприятие «Организация работы по выплате «подъемных» молодым специалистам»</t>
  </si>
  <si>
    <t>«Развитие систем воспитания и дополнительного образования детей на 2019-2024 годы», в том числе:</t>
  </si>
  <si>
    <t>Мероприятие «Организация летней занятости несовершеннолетних (софинансирование общественных работ по соглашению с Центром занятости населения)»</t>
  </si>
  <si>
    <t>Мероприятие «Организация отдыха и оздоровления детей в стационарных детских оздоровительных лагерях с дневным пребыванием детей, детских туристических лагерях палаточного типа»</t>
  </si>
  <si>
    <t>Мероприятие «Организация и проведение олимпиад, конкурсов, мероприятий, направленных на выявление и развитие у обучающихся творческих способностей, способностей к занятиям физической культурой и спортом»</t>
  </si>
  <si>
    <t>Мероприятие «Реализация мер по обновлению содержания и технологий  дополнительного образования и воспитания детей»</t>
  </si>
  <si>
    <t>Подпрограмма «Развитие системы профилактики и комплексного сопровождения воспитанников и обучающихся», в том числе:</t>
  </si>
  <si>
    <t>Мероприятие «Создание инфраструктуры психолого-педагогической, диагностической, консультационной помощи родителям  и обучающимся»</t>
  </si>
  <si>
    <t>Мероприятие «Внедрение и распространение моделей успешной социализации детей»</t>
  </si>
  <si>
    <t>Подпрограмма «Развитие инновационных процессов  образовательной системы муниципального района «Борзинский район» на 2019-2024 годы», в том числе:</t>
  </si>
  <si>
    <t>Мероприятие «Реализация новых организационно-методических моделей в системе образования»</t>
  </si>
  <si>
    <t>Подпрограмма «Развитие и поддержка одаренных и талантливых детей муниципального района «Борзинский район» на 2019-2024», в том числе:</t>
  </si>
  <si>
    <t>Мероприятие «Организация и проведение олимпиад, конкурсов, мероприятий, направленных на выявление и развитие у обучающихся интеллектуальных способностей, интереса к научной (научно-исследовательской) деятельности, творческой деятельности»</t>
  </si>
  <si>
    <t>Мероприятие «Распространение современных моделей выявления, сопровождения и поддержки одаренных и талантливых детей»</t>
  </si>
  <si>
    <t>Мероприятие «Пропаганда достижений детского и молодежного творчества»</t>
  </si>
  <si>
    <t>Подпрограмма «Развитие молодежной политики и системы поддержки молодежных инициатив на территории  муниципального района «Борзинский район», в том числе:</t>
  </si>
  <si>
    <t>Мероприятие «Реализация мероприятий в   сфере молодежной политики»</t>
  </si>
  <si>
    <t>Мероприятие «Реализация мероприятий патриотической направленности для детей и молодежи»</t>
  </si>
  <si>
    <t>Подпрограмма «Развитие информатизации образовательной системы на 2019-2024 годы», в том числе:</t>
  </si>
  <si>
    <t>Мероприятие «Приобретение лицензии на программное обеспечение, лицензионного программного обеспечения»</t>
  </si>
  <si>
    <t>Мероприятие «Организация доступа к сети Интернет, обеспечение связи»</t>
  </si>
  <si>
    <t>Мероприятие «Повышение ИКТ-компетентности педагогов, распространение передовых педагогических практик»</t>
  </si>
  <si>
    <t>Подпрограмма «Комплексная безопасность образовательных учреждений», в том числе:</t>
  </si>
  <si>
    <t>Мероприятие «Обеспечение пожарной безопасности муниципальных образовательных учреждений района  (охранно-пожарная сигнализация: замена, обслуживание)»</t>
  </si>
  <si>
    <t>Мероприятие «Обеспечение пожарной безопасности муниципальных образовательных учреждений района  (пропитка деревянных конструкций)»</t>
  </si>
  <si>
    <t>Мероприятие «Обеспечение пожарной безопасности муниципальных образовательных учреждений района (обслуживание мониторинговой системы «01»)»</t>
  </si>
  <si>
    <t>Мероприятие «Обеспечение пожарной безопасности муниципальных образовательных учреждений района   (средства пожарной защиты: пожарные краны, рукава, огнетушители, планы эвакуации)»</t>
  </si>
  <si>
    <t>Мероприятие «Обеспечение антитеррористической безопасности муниципальных учреждений района (системы видеонаблюдения)»</t>
  </si>
  <si>
    <t>Мероприятие «Обеспечение рабочих мест средствами индивидуальной и коллективной защиты»</t>
  </si>
  <si>
    <t>Мероприятие «Обеспечение подвоза обучающихся муниципальных образовательных учреждений»</t>
  </si>
  <si>
    <t>Мероприятие  «Выполнение обязательств в части материально-технического обеспечения деятельности муниципальных образовательных учреждений (замена электропроводки и др.)»</t>
  </si>
  <si>
    <t>Мероприятие «Создание санитарно-гигиенических условий (восстановление и оборудование туалетов в общеобразовательных учреждениях)»</t>
  </si>
  <si>
    <t>Мероприятие «Повышение квалификации педагогических кадров по обеспечению безопасности жизнедеятельности»</t>
  </si>
  <si>
    <t>Мероприятие «Обеспечение комплекса мер по профилактике травматизма и несчастных случаев»</t>
  </si>
  <si>
    <t>0709</t>
  </si>
  <si>
    <t>Мероприятие проведено без финансирования</t>
  </si>
  <si>
    <t>Подпрограмма «Развитие дошкольного образования на 2019-2024 годы»</t>
  </si>
  <si>
    <t xml:space="preserve">Доступность дошкольного образования для детей в возрасте от 3 до 7 лет </t>
  </si>
  <si>
    <t xml:space="preserve">Доступность дошкольного образования для детей в возрасте от 2 месяцев до 3 лет </t>
  </si>
  <si>
    <t>Численность детей в дошкольных образовательных учреждениях, приходящихся на одного педагогического работника</t>
  </si>
  <si>
    <t>Удельный вес численности детей дошкольных образовательных учреждений в возрасте от 3 до 7 лет, охваченных образовательными программами, соответствующими новому образовательному стандарту дошкольного образования</t>
  </si>
  <si>
    <t>Подпрограмма «Развитие общего образования на 2019-2024 годы»</t>
  </si>
  <si>
    <t>Удельный вес численности обучающихся в муниципальных образовательных учреждениях общего образования в соответствии с основными современными требованиями (с учетом федеральных государственных образовательных стандартов) в общей численности обучающихся в образовательных учреждениях общего образования</t>
  </si>
  <si>
    <t>Доля детей с ОВЗ, находящихся на семейном образовании, в общей численности детей-инвалидов в Борзинском районе</t>
  </si>
  <si>
    <t>Количество выпускников, награжденных медалью «Гордость Забайкалья»</t>
  </si>
  <si>
    <t>чел</t>
  </si>
  <si>
    <t>Количество школьников, награжденных премией «Будущее Забайкалья»</t>
  </si>
  <si>
    <t>Доля обучающихся из малоимущих семей, обеспеченных бесплатным питанием, от общей численности обучающихся общеобразовательных учреждений данной категории</t>
  </si>
  <si>
    <t>Подпрограмма «Развитие системы оценки качества образования и информационной прозрачности системы образования на 2019-2024 годы»</t>
  </si>
  <si>
    <t>Доля образовательных учреждений, обеспечивающих открытость и прозрачность образовательной и хозяйственной деятельности</t>
  </si>
  <si>
    <t>Доля общеобразовательных учреждений, показавших низкие образовательные результаты по итогам учебного года, и  общеобразовательных учреждений, функционирующих в неблагоприятных социальных условиях, в которых разработаны и реализуются мероприятия по повышению качества образования в общем количестве данных учреждений в муниципальной системе общего образования</t>
  </si>
  <si>
    <t>Среднее значение количества баллов по единому государственному экзамену (далее - ЕГЭ), полученных выпускниками, освоившими образовательные программы среднего общего образования по математике, по русскому языку</t>
  </si>
  <si>
    <t>балл</t>
  </si>
  <si>
    <t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 по математике, по русскому языку</t>
  </si>
  <si>
    <t>3.5.</t>
  </si>
  <si>
    <t xml:space="preserve">Доля выпускников, освоивших образовательные программы среднего  общего образования и не получивших аттестаты,  к общему числу выпускников </t>
  </si>
  <si>
    <t>3.6.</t>
  </si>
  <si>
    <t>Удельный вес числа образовательных учреждений, в которых созданы органы коллегиального управления с участием общественности (родители, представители общественности), в общем числе образовательных учреждений</t>
  </si>
  <si>
    <t>Подпрограмма «Развитие кадрового потенциала системы образования на 2019-2024 годы»</t>
  </si>
  <si>
    <t>Укомплектованность образовательных учреждений педагогическими кадрами</t>
  </si>
  <si>
    <t>Удельный вес педагогических работников в возрасте до 30 лет в муниципальных образовательных учреждениях, от общей численности педагогических работников</t>
  </si>
  <si>
    <t>Доля педагогических работников, прошедших повышение квалификации и (или) профессиональную переподготовку, от общей численности педагогических работников района</t>
  </si>
  <si>
    <t>Доля педагогических работников, имеющих высшее профессиональное образование, от общей численности педагогических работников</t>
  </si>
  <si>
    <t>Доля педагогических работников, имеющих первую и высшую квалификационные категории, от общей численности педагогических работников</t>
  </si>
  <si>
    <t>Подпрограмма «Развитие систем воспитания и дополнительного образования детей на 2019-2024 годы»</t>
  </si>
  <si>
    <t>Удельный вес численности детей, получающих услуги дополнительного образования, в общей численности детей в возрасте 5 - 18 лет</t>
  </si>
  <si>
    <t>Доля школьников, охваченных программами каникулярного отдыха, в общей численности детей, обучающихся в общеобразовательных организациях, в возрасте 7 - 18 лет</t>
  </si>
  <si>
    <t>Доля учащихся, вовлеченных в «Российское движение школьников», в общей численности детей в возрасте от 8 до 18 лет</t>
  </si>
  <si>
    <t>Доля учащихся, принявших участие в муниципальных мероприятиях (конкурсах, соревнованиях, фестивалях), от общей численности детей в возрасте 5 - 18 лет</t>
  </si>
  <si>
    <t>Количество учащихся, вовлеченных в мероприятия по патриотической направленности</t>
  </si>
  <si>
    <t xml:space="preserve">Доля образовательных учреждений, в которых созданы условия для реализации мер по развитию научно-образовательной и творческой среды </t>
  </si>
  <si>
    <t>Подпрограмма «Развитие системы профилактики и комплексного сопровождения воспитанников и обучающихся»</t>
  </si>
  <si>
    <t>Доля муниципальных образовательных учреждений, имеющих службу комплексного сопровождения обучающихся и воспитанников, от общего количества муниципальных образовательных учреждений</t>
  </si>
  <si>
    <t>Доля обучающихся, охваченных мероприятиями, направленными на профилактику преступности, правонарушений среди несовершеннолетних, вредных зависимостей, формирование навыков здорового образа жизни, от общей численности обучающихся</t>
  </si>
  <si>
    <t xml:space="preserve">Доли родителей, которым предоставлены педагогические, диагностические, консультативные услуги в рамках деятельности служб комплексного сопровождения образовательных учреждений </t>
  </si>
  <si>
    <t>Подпрограмма «Развитие инновационных процессов  образовательной системы муниципального района «Борзинский район» на 2019-2024 годы»</t>
  </si>
  <si>
    <t>Доля школ, реализующих инновационные  программы для отработки новых технологий и содержания обучения и воспитания, через конкурсную поддержку школьных инициатив и сетевых проектов</t>
  </si>
  <si>
    <t>Доля высокомотивированных педагогов по отношению к общему количеству педагогов</t>
  </si>
  <si>
    <t>Количество муниципальных конкурсов, мероприятий для педагогических работников, направленных на повышение профессионального уровня</t>
  </si>
  <si>
    <t>Подпрограмма «Развитие и поддержка одаренных и талантливых детей муниципального района «Борзинский район» на 2019-2024 годы»</t>
  </si>
  <si>
    <t>Количество муниципальных конкурсных мероприятий, проведенных для выявления одаренных детей в различных областях интеллектуальной и творческой деятельности</t>
  </si>
  <si>
    <t>ед</t>
  </si>
  <si>
    <t>Доля детей, включенных в муниципальную систему выявления, развития и поддержки одаренных детей (участие в конкурсных мероприятиях)</t>
  </si>
  <si>
    <t>Количество детей- победителей всероссийских конкурсов, соревнований, олимпиад и турниров, проведенных в рамках указанной программы</t>
  </si>
  <si>
    <t>Подпрограмма «Развитие молодежной политики и системы поддержки молодежных инициатив на территории муниципального района «Борзинский район»</t>
  </si>
  <si>
    <t xml:space="preserve">Удельный вес численности молодых людей в возрасте от 14 до 30 лет, участвующих в деятельности молодежных общественных объединений, в общей численности молодежи в возрасте от 14 до 30 лет </t>
  </si>
  <si>
    <t xml:space="preserve">Удельный вес численности молодых людей от 14 до 30 лет, участвующих в мероприятиях по патриотическому воспитанию, в общей численности молодежи в возрасте от 14 до 30 лет </t>
  </si>
  <si>
    <t xml:space="preserve">Количество мероприятий для молодежи </t>
  </si>
  <si>
    <t>кол-во</t>
  </si>
  <si>
    <t>Удельный вес численности трудовых молодёжных коллективов, вовлечённых в реализуемые в сфере молодёжной политики мероприятия, в общей численности молодёжных объединений Борзинского района</t>
  </si>
  <si>
    <t>Подпрограмма «Развитие информатизация образовательной системы муниципального района «Борзинский район» на 2019-2024 годы»</t>
  </si>
  <si>
    <t xml:space="preserve">Количество обучающихся в школах на 1 компьютер  </t>
  </si>
  <si>
    <t>Доля образовательных учреждений, использующих в работе автоматизированные информационные системы</t>
  </si>
  <si>
    <t>Доля муниципальных образовательных учреждений, имеющих доступ к информационно-телекоммуникационной сети «Интернет»</t>
  </si>
  <si>
    <t>Удельный вес числа общеобразовательных учреждений, имеющих скорость подключения к информационно-телекоммуникационной сети «Интернет» от 1 Мбит/с и выше</t>
  </si>
  <si>
    <t>11.</t>
  </si>
  <si>
    <t>Подпрограмма «Комплексная безопасность образовательных организаций»</t>
  </si>
  <si>
    <t>11.1.</t>
  </si>
  <si>
    <t>Доля муниципальных образовательных учреждений, в которых зафиксированы случаи травматизма</t>
  </si>
  <si>
    <t>11.2.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</si>
  <si>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</si>
  <si>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11.3.</t>
  </si>
  <si>
    <t xml:space="preserve">Доля муниципальных общеобразовательных учреждений, соответствующих современным требованиям обучения, в общей численности  муниципальных общеобразовательных учреждений </t>
  </si>
  <si>
    <t>11.4.</t>
  </si>
  <si>
    <t xml:space="preserve">Доля муниципальных общеобразовательных учреждений, соответствующих современным требованиям противопожарной безопасности  в общей численности  муниципальных общеобразовательных учреждений </t>
  </si>
  <si>
    <t>11.5.</t>
  </si>
  <si>
    <t xml:space="preserve">Доля муниципальных общеобразовательных учреждений, соответствующих современным требованиям антитеррористической безопасности  в общей численности  муниципальных общеобразовательных учреждений </t>
  </si>
  <si>
    <t>11.6.</t>
  </si>
  <si>
    <t>Доля муниципальных образовательных учреждений, обеспечивающих безопасную перевозку  обучающихся от общего числа муниципальных образовательных учреждений, осуществляющих перевозку обучающихся</t>
  </si>
  <si>
    <t>1.4</t>
  </si>
  <si>
    <t>Показатель достигнут</t>
  </si>
  <si>
    <t>85</t>
  </si>
  <si>
    <t>100</t>
  </si>
  <si>
    <t>50</t>
  </si>
  <si>
    <t>20,5</t>
  </si>
  <si>
    <t>10</t>
  </si>
  <si>
    <t>75</t>
  </si>
  <si>
    <t>80</t>
  </si>
  <si>
    <t>6.2</t>
  </si>
  <si>
    <t>6.3</t>
  </si>
  <si>
    <t>10.3</t>
  </si>
  <si>
    <t>10.4</t>
  </si>
  <si>
    <t>57,5</t>
  </si>
  <si>
    <t>39</t>
  </si>
  <si>
    <t>60</t>
  </si>
  <si>
    <t>70</t>
  </si>
  <si>
    <t>30</t>
  </si>
  <si>
    <t>33</t>
  </si>
  <si>
    <t>18</t>
  </si>
  <si>
    <t>23</t>
  </si>
  <si>
    <t>20</t>
  </si>
  <si>
    <t>45</t>
  </si>
  <si>
    <t>25</t>
  </si>
  <si>
    <t>40</t>
  </si>
  <si>
    <t>17</t>
  </si>
  <si>
    <t>22</t>
  </si>
  <si>
    <t>87,5</t>
  </si>
  <si>
    <t>0</t>
  </si>
  <si>
    <t>Подготовка и повышение квалификации специалистов, работающих с молодёжью по вопросам противодействия экстремизму</t>
  </si>
  <si>
    <t>Подготовка и повышение квалификации руководителей молодёжных организаций, действующих на базе общеобразовательных организаций</t>
  </si>
  <si>
    <t>Рассмотрение вопросов по проблеме профилактики экстремизма в молодёжной среде на совещаниях руководителей общеобразовательных организаций, районных методических объединений учителей, руководителей сельских домов культуры</t>
  </si>
  <si>
    <t>Проведение инструктажей с работниками образовательных организаций, культуры по правилам поведения при появлении сомнительных лиц в организациях общественного пребывания</t>
  </si>
  <si>
    <t>Организация проведения с участием родительских комитетов дополнительных мероприятий профилактического характера с родителями, обучающимися и воспитанниками по правилам безопасности и поведению при возникновении чрезвычайных ситуаций.</t>
  </si>
  <si>
    <t xml:space="preserve">Доля жителей муниципального района «Борзинский район», охваченных мероприятиями информационного характера о принимаемых органами власти мерах антитеррористического характера и правилах поведения в случае угрозы возникновения террористического акта </t>
  </si>
  <si>
    <t>Доля государственных и муниципальных служащих, прошедших повышение квалификации по вопросам профилактики терроризма</t>
  </si>
  <si>
    <t>Количество террористических актов</t>
  </si>
  <si>
    <t>шт.</t>
  </si>
  <si>
    <t>- МП «Совершенствование охраны компонентов окружающей среды» на  территории муниципального района «Борзинский район» на 2019-2021 годы», в том числе:</t>
  </si>
  <si>
    <t>0605</t>
  </si>
  <si>
    <t>Разработка нормативных правовых актов муниципального района «Борзинский район»</t>
  </si>
  <si>
    <t>Мониторинг несанкционированных свалок ТКО и строительного мусора (сбор информации)</t>
  </si>
  <si>
    <t>Ликвидация мест несанкционированного размещения отходов</t>
  </si>
  <si>
    <t>Монтаж и установка контейнерных площадок для сбора ТКО</t>
  </si>
  <si>
    <t>Санитарная очистка территорий</t>
  </si>
  <si>
    <t>Организация публикаций, распространение тематических брошюр по информированию населения по вопросам обращения с ТКО</t>
  </si>
  <si>
    <t>Разработка нормативных правовых актов</t>
  </si>
  <si>
    <t>Ликвидация мест несанкционированного размещения отходов:</t>
  </si>
  <si>
    <t>ГП «Борзинское»</t>
  </si>
  <si>
    <t>ГП «Шерловогорское»</t>
  </si>
  <si>
    <t>Очистка территорий поселений</t>
  </si>
  <si>
    <t>Информирование населения по обращению с ТКО</t>
  </si>
  <si>
    <t>Всего</t>
  </si>
  <si>
    <t>БП/ВБ</t>
  </si>
  <si>
    <t>2.1.</t>
  </si>
  <si>
    <t>Создание условий для обеспечения доступным и комфортным жильем сельского населения</t>
  </si>
  <si>
    <t>ввод объекта в эксплуатацию</t>
  </si>
  <si>
    <t xml:space="preserve"> - строительство жилых домов</t>
  </si>
  <si>
    <t xml:space="preserve">   количество семей, улучшивших жилищные условия</t>
  </si>
  <si>
    <t>в т.ч. молодых и молодых специалистов</t>
  </si>
  <si>
    <t xml:space="preserve"> - приобретение жилых домов</t>
  </si>
  <si>
    <t>2.2.</t>
  </si>
  <si>
    <t>Создание современного облика сельских территорий</t>
  </si>
  <si>
    <t>Общеобразовательные организации в сельской местности (строительство, реконструкция, капитальный ремонт детских садов, школ)</t>
  </si>
  <si>
    <t>Объекты спортивной и физической культуры в сельской местности (строительство, реконструкция, приобретение)</t>
  </si>
  <si>
    <t>ввод объекта в эксплуатацию,ед</t>
  </si>
  <si>
    <t>3) Строительство плоскостной спортивной площадки в с.Приозерное</t>
  </si>
  <si>
    <t>4) Строительство плоскостных спортивных площадок в селах Соловьевск и Кондуй</t>
  </si>
  <si>
    <t>5) Строительство плоскостных спортивных площадок в селах Южное, Цаган-Олуй и Передняя Бырка</t>
  </si>
  <si>
    <t>Фельдшерско акушерские пункты и (или) офисов врачей общей практики в сельской местности(строительство, реконструкция, капитальный ремонт, приобретение)</t>
  </si>
  <si>
    <t>1) Строительство ФАПов в селах Цаган-Олуй и Передняя Бырка</t>
  </si>
  <si>
    <t>2) Строительство ФАПов в селах Соловьевск и Усть -Озёрная</t>
  </si>
  <si>
    <t>3) Строительство ФАПа в селе Кондуй</t>
  </si>
  <si>
    <t>Учреждение культурно-досугового типа в сельской местности (строительство, реконструкция, капитальный ремонт)</t>
  </si>
  <si>
    <t>1) Капитальный ремонт зданий СДК в селах Биликтуй,Соловьевск и Акурай</t>
  </si>
  <si>
    <t>2) Капитальный ремонт зданий СДК в селах Усть-Озёрное, Шоноктуй и Курунзулай</t>
  </si>
  <si>
    <t>3) Капитальный ремонт здания библиотеки в с. Ключевское</t>
  </si>
  <si>
    <t>4) Строительство модульного здания СДК в селах Приозёрное, Чиндант и Южное</t>
  </si>
  <si>
    <t>5) Строительство модульного здания СДК в Цаган-Олуй, Ключевское и Курунзулай</t>
  </si>
  <si>
    <t>Водоснабжение в сельской местности</t>
  </si>
  <si>
    <t>2.3.</t>
  </si>
  <si>
    <t xml:space="preserve">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 (строительство, реконструкция)</t>
  </si>
  <si>
    <t>км.</t>
  </si>
  <si>
    <t xml:space="preserve">1) Реконструция автомобильной дороги с.Курунзулай- с. Биликтуй </t>
  </si>
  <si>
    <t>2) Реконструкция автодороги с.Приозерное -с.Тасырхой - экологическая тропа "Адон-Челон"</t>
  </si>
  <si>
    <t>3) Реконструция автомобильной дороги подъезда к с.Чемусово</t>
  </si>
  <si>
    <t>2.4.</t>
  </si>
  <si>
    <t>Благоустройство сельских территорий</t>
  </si>
  <si>
    <t>Создание и обустройство зон отдыха, спортивных и детских игровых площадок</t>
  </si>
  <si>
    <t>БП/ВИ</t>
  </si>
  <si>
    <t>Проект не прошел конкурсный отбор</t>
  </si>
  <si>
    <t>Обустройство площадок накопления твердых бытовых отходов</t>
  </si>
  <si>
    <t>Обустройство общественных водозаборных колонок (скважин)</t>
  </si>
  <si>
    <t xml:space="preserve">Сохранение и востановление историко культурных памятников </t>
  </si>
  <si>
    <t>Поддержка национальных культурных традиций, народных промыслов и ремесел</t>
  </si>
  <si>
    <t xml:space="preserve">Строительство (приобретение) жилья для граждан, проживающих в сельской местности, </t>
  </si>
  <si>
    <t>м²</t>
  </si>
  <si>
    <t>Строительство (реконструкция):</t>
  </si>
  <si>
    <t>общеобразовательных учреждений</t>
  </si>
  <si>
    <t>плоскостных спортивных площадок</t>
  </si>
  <si>
    <t>фельдшерско-акушерский пунктов</t>
  </si>
  <si>
    <t>учреждений культурно-досугового центра</t>
  </si>
  <si>
    <t>бурение скважин в сельских населенных пунктах</t>
  </si>
  <si>
    <t xml:space="preserve"> Строительство (реконструкция) автомобильных дорог.   </t>
  </si>
  <si>
    <t>км</t>
  </si>
  <si>
    <t>Благоустройство сельских территорий (реализация проектов).</t>
  </si>
  <si>
    <t>0412</t>
  </si>
  <si>
    <t>Количество СМСП ежегодно снижается</t>
  </si>
  <si>
    <t>Численность занятых на малых предприятиях уменьшается, в связи со снижением количества СМСП</t>
  </si>
  <si>
    <t>Выполнено без  финансирования</t>
  </si>
  <si>
    <t>Расширение спектра социальных услуг</t>
  </si>
  <si>
    <t>Работа Центра долголетия на базе ГАУСО ШРЦ "Топаз"</t>
  </si>
  <si>
    <t>По мере обращения</t>
  </si>
  <si>
    <t>Установка технологического оборудования для сдачи норм ВФСКА (ГТО) на стадионе «Локоматив» Борзинского района, Забайкальского края</t>
  </si>
  <si>
    <t>Популяризация физической культуры  и спорта</t>
  </si>
  <si>
    <t>79514</t>
  </si>
  <si>
    <t>79521</t>
  </si>
  <si>
    <t>Выполнено  без финансирования</t>
  </si>
  <si>
    <t xml:space="preserve"> - МП «Развитие культуры  Борзинского района (2020-2024 годы)", в том числе:</t>
  </si>
  <si>
    <t>Капитальный ремонт СДК с.Биликтуй</t>
  </si>
  <si>
    <t>Капитальный ремонт СДК с.Соловьевск</t>
  </si>
  <si>
    <t>Капитальный ремонт здания МУК «Борзинский районный краеведческий музей»</t>
  </si>
  <si>
    <t xml:space="preserve"> Ремонт пола, потолка МУК «Борзинская межпоселенческая центральная библиотека» и филиал № 1 Центральная детская библиотека № 1</t>
  </si>
  <si>
    <t>Капитальный ремонт старого здания или строительство нового (модульного) здания   СДК с.Акурай</t>
  </si>
  <si>
    <t>Капитальный ремонт здания СДК с.Усть -Озерное</t>
  </si>
  <si>
    <t>Капитальный ремонт крыши, косметический ремонт  здания СДК с. Шоноктуй</t>
  </si>
  <si>
    <t>Капитальный ремонт левого крыла здания школы, МБУДО «Детская музыкальная школа г. Борзя». Строительстово пристройки.</t>
  </si>
  <si>
    <t>Строительство нового (модульного здания)  СДК с. Курунзулай</t>
  </si>
  <si>
    <t>Строительство нового (модульного здания)  СДК с. Чиндант- 2</t>
  </si>
  <si>
    <t>Строительство нового (модульного здания)  СДК с. Цаган-Олуй</t>
  </si>
  <si>
    <t>Укрепление материально-технической базы, техническое оснащение учреждений культуры Борзинского района</t>
  </si>
  <si>
    <t>Дополнительная автоматизация Борзинской межпоселенческой центральной библиотеки</t>
  </si>
  <si>
    <t>Приобретение музыкальных инструментов для МОУ ДОД «Детская музыкальная школа г.Борзя», МБУ ДОД «Детская школа искусств п.г.т. Шерловая Гора»</t>
  </si>
  <si>
    <t>Обеспечение  первичных мер пожарной безопасности муниципальных учреждений сферы культуры</t>
  </si>
  <si>
    <t xml:space="preserve">Приобретение автоклуба </t>
  </si>
  <si>
    <r>
      <t>Приобретение</t>
    </r>
    <r>
      <rPr>
        <sz val="9"/>
        <rFont val="Times New Roman"/>
        <family val="1"/>
        <charset val="204"/>
      </rPr>
      <t xml:space="preserve"> мультимедийного оборудования  для музея</t>
    </r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</si>
  <si>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</si>
  <si>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 xml:space="preserve">Доля учреждений сферы культуры, не имеющих нарушений пожарной безопасности, от общего количества учреждений сферы культуры </t>
  </si>
  <si>
    <t>Увеличение обращаемости, отношение книговыдачи к основному фонду</t>
  </si>
  <si>
    <t>Увеличение  массовых мероприятий</t>
  </si>
  <si>
    <t>Мероприятия выполнены частично</t>
  </si>
  <si>
    <t>Мероприятие проведены в полном объеме</t>
  </si>
  <si>
    <t>95</t>
  </si>
  <si>
    <t>11,9</t>
  </si>
  <si>
    <t>31</t>
  </si>
  <si>
    <t>56</t>
  </si>
  <si>
    <t>93,6</t>
  </si>
  <si>
    <t>16,8</t>
  </si>
  <si>
    <t>71</t>
  </si>
  <si>
    <t>71,3</t>
  </si>
  <si>
    <t>43,4</t>
  </si>
  <si>
    <t>54</t>
  </si>
  <si>
    <t>11</t>
  </si>
  <si>
    <t>38</t>
  </si>
  <si>
    <t>9,2</t>
  </si>
  <si>
    <t>32</t>
  </si>
  <si>
    <t>26</t>
  </si>
  <si>
    <t>12,6</t>
  </si>
  <si>
    <t>91</t>
  </si>
  <si>
    <t>61</t>
  </si>
  <si>
    <r>
      <t xml:space="preserve"> МП «Противодействие экстремизму и профилактика терроризма на территории муниципального района «Борзинский район» на </t>
    </r>
    <r>
      <rPr>
        <b/>
        <sz val="10"/>
        <color theme="1"/>
        <rFont val="Times New Roman"/>
        <family val="1"/>
        <charset val="204"/>
      </rPr>
      <t>2020-2022 годы</t>
    </r>
    <r>
      <rPr>
        <b/>
        <sz val="10"/>
        <color rgb="FF000000"/>
        <rFont val="Times New Roman"/>
        <family val="1"/>
        <charset val="204"/>
      </rPr>
      <t>», в том числе:</t>
    </r>
  </si>
  <si>
    <t>1. Решение  организационных вопросов по противодействию экстремизму и терроризму, оптимизации деятельности органов и структур в указанной сфере</t>
  </si>
  <si>
    <t>1.1.</t>
  </si>
  <si>
    <t>Изучение материалов печатных и электронных СМИ, учебно-методической литературы и других изданий на предмет выявления в них признаков разжигания межнациональной и межконфессиональной розни</t>
  </si>
  <si>
    <t>Исполнено</t>
  </si>
  <si>
    <t>1.2.</t>
  </si>
  <si>
    <t>Ведение  мониторинга информационных ресурсов, в том числе сети Интернет с целью сбора информации о лицах и группах, причастных к организации и осуществлению экстремистской и террористической деятельности</t>
  </si>
  <si>
    <t>1.3.</t>
  </si>
  <si>
    <t>Организация  контроля за состоянием миграционных потоков на территорию муниципального района. Организация работы с мигрантами на предмет выявления приверженцев нетрадиционных радикальных  религиозных организаций</t>
  </si>
  <si>
    <t>1.4.</t>
  </si>
  <si>
    <t xml:space="preserve">Проведение  целевых мероприятий по пре­дупреждению и противодействию прояв­лений  терроризма и экстремизма, во­влечения в экстремистскую деятель­ность несовершеннолетних, обучающейся молодёжи в образовательных учреждениях  </t>
  </si>
  <si>
    <t>1.5.</t>
  </si>
  <si>
    <r>
      <t xml:space="preserve">Организация </t>
    </r>
    <r>
      <rPr>
        <sz val="10"/>
        <color rgb="FF000000"/>
        <rFont val="Times New Roman"/>
        <family val="1"/>
        <charset val="204"/>
      </rPr>
      <t>работы с лицами, зарегистрированными на деструктивных сайтах</t>
    </r>
  </si>
  <si>
    <t>Не выявлено</t>
  </si>
  <si>
    <t>1.6.</t>
  </si>
  <si>
    <t>Инициирование в религиозных учреждениях района систематическое обращение к верующим, направленное на формирование и поддержание веротерпимости, а также способствующее созданию у верующих оценки терроризма и экстремизма как неприемлемых  способов решения конфликтных ситуаций</t>
  </si>
  <si>
    <t>1.7.</t>
  </si>
  <si>
    <t>Проведение «Месячника безопаснос-ти» в общеобразовательных и учебных заведениях района, с проведением занятий по профилактике заведомо ложных сообщений об акте терроризма и  лекций по профилактике противоправного поведения детей и подростков</t>
  </si>
  <si>
    <t>1.8.</t>
  </si>
  <si>
    <t>Проведение с членами семей лиц, причастных к террористической деятельности (действующих, осужденных, нейтрализованных), в том числе возвратившихся из стран с повышенной террористической активностью, бесед по разъясняю норм законодательства РФ, устанавливающих ответственность за участие и содействие террористической деятельности, а также оказания указанным лицам социальной, психологической и правовой помощи при участии представителей религиозных и общественных организаций, психологов</t>
  </si>
  <si>
    <t>1.9.</t>
  </si>
  <si>
    <t>Организация рейдов по выявлению неформальных объединений, проведение бесед с представителями религиозных конфессий и представителями национальных диаспор для выявления незарегистри-рованных религиозных и национальных объединений</t>
  </si>
  <si>
    <t>2. Повышение уровня готовности кадров</t>
  </si>
  <si>
    <t>2.5.</t>
  </si>
  <si>
    <t>3. Активизация профилактической и информационно-пропагандистской работы</t>
  </si>
  <si>
    <t>3.1.</t>
  </si>
  <si>
    <t>Размещение информации антитеррористического содержания, в том числе видеороликов на официальном сайте муниципального района</t>
  </si>
  <si>
    <t>3.2.</t>
  </si>
  <si>
    <t xml:space="preserve">Публикация в СМИ номера телефона «Горячей линии» для сообщений о межнациональных и межконфессио-нальных конфликтах  </t>
  </si>
  <si>
    <t>Исполнено частично</t>
  </si>
  <si>
    <t>3.3.</t>
  </si>
  <si>
    <t>Демонстрация кинофильмов, организация выступлений коллективов народного творчества, показ спектаклей, проведение выставок, круглых столов, семинаров по теме «Укрепление межнационального согласия  как важный фактов противодействия терроризму»</t>
  </si>
  <si>
    <t>3.4.</t>
  </si>
  <si>
    <t>С целью  изучения общественного мнения в области противодействия терроризму и экстремизму  организация проведения  социологических исследований, анкетирования, опроса граждан</t>
  </si>
  <si>
    <t>Не исполнено</t>
  </si>
  <si>
    <r>
      <t xml:space="preserve">Обеспечение </t>
    </r>
    <r>
      <rPr>
        <sz val="10"/>
        <color theme="1"/>
        <rFont val="Times New Roman"/>
        <family val="1"/>
        <charset val="204"/>
      </rPr>
      <t> изготовления  наглядной агитации (плакатов, баннеров) и конструкций для их размещения в общественных местах в целях информирования населения о действиях при угрозе или возникновении чрезвычайных ситуаций, в т. ч. террористического характера, и номеров телефонов правоохранительных органов и служб экстренного реагирования</t>
    </r>
  </si>
  <si>
    <t>Обеспечение  выхода  тематических рубрик районных печатных  и электронных СМИ, пропагандирующих духовно-нравственные ценности, идеи российского патриотизма, государственной символики РФ,    межнационального и межрелигиозного взаимоуважения и взаимопомощи, а также способствующих активному участию населения в противодействии терроризму и экстремизму</t>
  </si>
  <si>
    <t>3.7.</t>
  </si>
  <si>
    <t>Проведение сходов граждан в поселениях муниципального района по вопросам противодействия терроризму и экстремизму и о деятельности по работе с населением по профилактике терроризма и экстремизма</t>
  </si>
  <si>
    <t>4. Обеспечение антитеррористической защищенности объектов, находящихся в муниципальной собственности</t>
  </si>
  <si>
    <t>4.1.</t>
  </si>
  <si>
    <t>Проведение комплексных мер, направленных на усиление защищенности потенциально опасных, объектов особой важности и объектов жизнеобеспечения, административных зданий органов местного самоуправления, а также объектов с массовым пребыванием людей в сферах образования, культуры, спорта. Рассмотрение выявленных недостатков на заседании АТК в муниципальном районе</t>
  </si>
  <si>
    <t>4.2.</t>
  </si>
  <si>
    <t xml:space="preserve">Проведение мероприятий по антитеррористической защищенности объектов культуры, образования  и спорта </t>
  </si>
  <si>
    <t>0503</t>
  </si>
  <si>
    <t xml:space="preserve"> - МП «Развитие туризма на территории муниципального района "Борзинский район" на 2020-2024 годы", в том числе:</t>
  </si>
  <si>
    <t>Отсутствует финансирование</t>
  </si>
  <si>
    <t>Разработка нормативных правовых актов администрации муниципального района «Борзинский район» в сфере туризма</t>
  </si>
  <si>
    <t>Создание паспорта туристических ресурсов</t>
  </si>
  <si>
    <t>Мониторинг туристических потоков и доходов на территории района</t>
  </si>
  <si>
    <t>Проведение опросов для выявления предпочтений туристов и гостей района</t>
  </si>
  <si>
    <t>Разработка маршрутов с посещением культовых объектов Борзинского района</t>
  </si>
  <si>
    <t xml:space="preserve">Разработка пеших маршрутов по экологическим тропам рекреационных территорий Борзинского района </t>
  </si>
  <si>
    <t>Разработка маршрутов культурно-познавательного туризма</t>
  </si>
  <si>
    <t>Разработка мероприятий, направленных на создание объектов сельского туризма</t>
  </si>
  <si>
    <t>9</t>
  </si>
  <si>
    <t>Оказание помощи в предоставлении земельных участков для строительства объектов инфраструктуры (торговли, общественного питания, сервиса и баз отдыха)</t>
  </si>
  <si>
    <t>Строительство гостиницы</t>
  </si>
  <si>
    <t>Участие в строительстве туристической инфраструктуры для размещения, проживания и отдыха туристов в сфере агротуризма</t>
  </si>
  <si>
    <t>Оборудование территории музея для проведения различных фольклорных праздников и деревянного зодчества, открытие центра ремесел</t>
  </si>
  <si>
    <t>Создание условий для развития туристических деревень, фермерских хозяйств</t>
  </si>
  <si>
    <t>Развитие инфраструктуры на территории археологического памятника «Кондуйский городок» через поиск инвесторов</t>
  </si>
  <si>
    <t>Создание в сельских поселениях «микрохолдингов» по развитию туризма, обеспечение организаций сферы туризма продукцией сельского хозяйства</t>
  </si>
  <si>
    <t>16</t>
  </si>
  <si>
    <t>Поиск индивидуальных подворий, с целью продвижения проекта программы развития сельского туризма в районе</t>
  </si>
  <si>
    <t>Создание и обновление информационного банка данных об объектах туризма и туристических ресурсах района</t>
  </si>
  <si>
    <t xml:space="preserve">Содействие в организации информирования туристов о туристическом потенциале района:
выпуск туристического путеводителя Борзинского района;
выпуск тематических буклетов культурно-исторического наследия района
</t>
  </si>
  <si>
    <t>19</t>
  </si>
  <si>
    <t>Изготовление наружных рекламных щитов с указанием туристических центров, маршрутов, рекламной продукции, публикация в СМИ</t>
  </si>
  <si>
    <t>Привлечение муниципального учреждения дошкольного образования «Детская художественная школа», самодеятельных и профессиональных художников и мастеров к участию в выставках-ярмарках, и изготовлению сувенирной продукции</t>
  </si>
  <si>
    <t>21</t>
  </si>
  <si>
    <t xml:space="preserve">Организация и проведение ежегодных районных фестивалей: - национальных культур «Национальная палитра»;
- русского народного творчества «Самородки»;
- международный фестиваль «Кондуйское городище»;
-традиционного бурятского творчества «Сагаалган»;
- парад дедов Морозов и т.д.
</t>
  </si>
  <si>
    <t>Количество гостиниц</t>
  </si>
  <si>
    <t>Открытие центра ремесел на территории музея</t>
  </si>
  <si>
    <t>Количество изготовленных сувениров</t>
  </si>
  <si>
    <t>Количество выпущенных туристических путеводителей</t>
  </si>
  <si>
    <t>Количество выпущенных тематических буклетов культурно-исторического наследия района</t>
  </si>
  <si>
    <t>Количество изготовленных наружных рекламных щитов с указанием туристических центров, маршрутов</t>
  </si>
  <si>
    <t>Количество рекламной продукции</t>
  </si>
  <si>
    <t>Количество публикаций в СМИ</t>
  </si>
  <si>
    <t>Численность граждан, посетивших ежегодные районные фестивали</t>
  </si>
  <si>
    <t>1.</t>
  </si>
  <si>
    <t xml:space="preserve">БСП "Хада-Булакское" </t>
  </si>
  <si>
    <t>Формирование у населения муниципального района "Борзинский район" мотивации к ведению здорового образа жизни и сохранению собственного здоровья</t>
  </si>
  <si>
    <t>Рекомендовать обеспечить выполнения плана диспансеризации и профилактических медицинских осмотров взрослого населения:</t>
  </si>
  <si>
    <t>Финансирование не предусмотрено</t>
  </si>
  <si>
    <t>Частично выполнено в связи с карантином</t>
  </si>
  <si>
    <t>1.1.1</t>
  </si>
  <si>
    <t>Организация приема в субботу и в вечернее время;</t>
  </si>
  <si>
    <t>1.1.2</t>
  </si>
  <si>
    <t>Организация выезда мобильных бригад;</t>
  </si>
  <si>
    <t>1.1.3</t>
  </si>
  <si>
    <t>Реализация проекта «Старшее поколение».</t>
  </si>
  <si>
    <t>Организация и проведение конкурса среди образовательных организаций на лучшие практики по здоровому образу жизни.</t>
  </si>
  <si>
    <t>Формирование нравственно-эстетических ценностей семьи, поддержание культурных традиций:</t>
  </si>
  <si>
    <t>1.3.1</t>
  </si>
  <si>
    <t>Районный фестиваль «Русский калач» в рамках празднования Дня семьи, любви и верности;</t>
  </si>
  <si>
    <t>1.3.2</t>
  </si>
  <si>
    <t>Фестиваль национальных культур, посвященный Дню толерантности;</t>
  </si>
  <si>
    <t>1.3.3</t>
  </si>
  <si>
    <t>Номинирование семейных династий в рамках празднования Дня города.</t>
  </si>
  <si>
    <t>Содействие всестороннему развитию детей, реализация личности ребенка в интересах общества:</t>
  </si>
  <si>
    <t>1.4.1</t>
  </si>
  <si>
    <t>Акция «День грамотности здоровья»</t>
  </si>
  <si>
    <t>2.</t>
  </si>
  <si>
    <t>Увеличение средней продолжительности и качества  жизни населения</t>
  </si>
  <si>
    <t>Рекомендовать повысить выявляемость хронических неинфекционных заболеваний и факторов риска их развития в ходе диспансеризации взрослого населения.</t>
  </si>
  <si>
    <t>Проведение в соответствии с планом Министерства здравоохранения Забайкальского края, массовых межведомственных профилактических акций: Акция в рамках Всемирного дня борьбы с раком;Акция в рамках Всемирного дня здоровья;Акция в рамках Европейской недели иммунизации;Акция к Всемирному дню борьбы с артериальной гипертонией;Акция к Всемирному дню здорового пищеварения;Акция к Всемирному дню без табачного дыма;Акция «Узнай своё артериальное давление»;информационная неделя в рамках Всемирных мероприятий по поддержке грудного вскармливания;Акция к Всероссийскому дню трезвости; Акция к Всемирному дню сердца;Акция к Всемирному дню борьбы с инсультом; Акция к Всемирному дню борьбы с сахарным диабетом;Акция в рамках Международного дня отказа от табакокурения;Акция «Соль+йод IQ сбережет».</t>
  </si>
  <si>
    <t>Развитие волонтерского движения по формированию здорового образа жизни среди школьников и студентов.</t>
  </si>
  <si>
    <t>3.</t>
  </si>
  <si>
    <t>Развитие системы информирования населения о мерах профилактики заболеваний, сохранения и укрепления своего здоровья</t>
  </si>
  <si>
    <t>Организация межведомственного Совета по общественному здоровью в муниципальном районе «Борзинский район».</t>
  </si>
  <si>
    <t>3.2.1</t>
  </si>
  <si>
    <t>Тиражирование и распространение печатной продукции для населения по вопросам формирования здорового образа жизни, в том числе здорового питания и физической активности, отказа от потребления табака и алкоголя, сохранения репродуктивного здоровья.</t>
  </si>
  <si>
    <t>3.2.2</t>
  </si>
  <si>
    <t>Трансляция на информационных табло, на ведомственных плазменных видеопанелях внутри зданий, социальной рекламы по вопросам формирования здорового образа жизни</t>
  </si>
  <si>
    <t>3.2.3</t>
  </si>
  <si>
    <t>Размещение профилактических материалов:  в СМИ( газеты «Даурская новь», «Борзя-Вести»);на официальном сайте ГУЗ «Борзинская ЦРБ»;в социальных сетях («Одноклассники», «Вконтакте»).</t>
  </si>
  <si>
    <t>4.</t>
  </si>
  <si>
    <t>Формирование мотивации к отказу от вредных привычек сокращению уровня потребления алкоголя и табачной продукции</t>
  </si>
  <si>
    <t xml:space="preserve">СП "Хада-Булакское" </t>
  </si>
  <si>
    <t>Реализация проекта «Трезвое село» на территории сельского поселения «Хада-Булакское»:</t>
  </si>
  <si>
    <t>4.1.1</t>
  </si>
  <si>
    <t>Акция «Скажи алкоголю НЕТ!» (лекции, книжная выставка, конкурсы);</t>
  </si>
  <si>
    <t>4.1.2</t>
  </si>
  <si>
    <t>Проведение конкурса «Семья года в целях пропаганды здорового образа жизни.</t>
  </si>
  <si>
    <t>Мероприятия по организации и контролю реализации Федерального закона от 23.02.2013 года № 15-ФЗ «Об охране здоровья граждан от воздействия окружающего табачного дыма и последствий потребления табака»:</t>
  </si>
  <si>
    <t>4.2.1</t>
  </si>
  <si>
    <t>Реализация мероприятий по охране здоровья граждан от воздействия окружающего табачного дыма и последствий потребления табака на территории муниципального района «Борзинский район»;</t>
  </si>
  <si>
    <t>4.2.2</t>
  </si>
  <si>
    <t>Проведение мониторинга и оценки эффективности реализации мероприятий, направленных на предотвращение воздействия окружающего табачного дыма и сокращение потребления табака.</t>
  </si>
  <si>
    <t>Изготовление и распространение памяток, наглядной информации о вреде и последствиях табакокурения и потребления алкоголя, по профилактике здорового образа жизни.</t>
  </si>
  <si>
    <t>Проведение социологического опроса, направленного на изучение распространенности табакокурения среди взрослого населения муниципального района «Борзинский район».</t>
  </si>
  <si>
    <t>Мероприятия в рамках межведомственного взаимодействия по профилактике алкоголизма и табакокурения:</t>
  </si>
  <si>
    <t>4.5.1</t>
  </si>
  <si>
    <t>Проведение акции «Брось сигарету – возьми конфету»;</t>
  </si>
  <si>
    <t>4.5.2</t>
  </si>
  <si>
    <t>Проведение акции «Жить без табака».</t>
  </si>
  <si>
    <t>5.</t>
  </si>
  <si>
    <t>Проведение мероприятий и акций, направленных на поднятие престижа спорта и пропаганду здорового образа жизни.</t>
  </si>
  <si>
    <t>Оснащение придомовых территорий и жилых массивов бюлбордами, информационными стендами по пропаганде здорового образа жизни</t>
  </si>
  <si>
    <t>Проведение мероприятий по выполнению нормативов испытаний (тестов) комплекса «Готов к труду и обороне» для граждан старшего поколения.</t>
  </si>
  <si>
    <t>Проведение районного конкурса «Самая спортивная семья».</t>
  </si>
  <si>
    <t>Размещение на стендах в муниципальных учреждениях физической культуры и спорта информация и материалов, направленных на популяризацию здорового образа жизни.</t>
  </si>
  <si>
    <t>Увеличение охвата населения диспансеризацией и медицинскими осмотрами в рамках профилактики</t>
  </si>
  <si>
    <t xml:space="preserve">В связи с ограничительными мероприятиями </t>
  </si>
  <si>
    <t xml:space="preserve">Увеличение средней продолжительности жизни </t>
  </si>
  <si>
    <t>лет</t>
  </si>
  <si>
    <t>Проведение профилактических мероприятий</t>
  </si>
  <si>
    <t>Уменьшение смертности мужского населения на 100 тысяч населения.</t>
  </si>
  <si>
    <t>Уменьшение смертности  среди женского населения на 100 тысяч населения.</t>
  </si>
  <si>
    <t>Снижение количества граждан, состоящих на учете с синдромом зависимости от алкоголя.</t>
  </si>
  <si>
    <t>Увеличение удельного веса населения, систематически занимающегося физической культурой и спортом.</t>
  </si>
  <si>
    <t>Оценка эффективности муниципальных программ</t>
  </si>
  <si>
    <t>Эффективность реализации муниципальной программы определяется, как оценка эффективности реализации мероприятий и достижения запланированных целевых значений показателей.</t>
  </si>
  <si>
    <t>Под результативностью понимается степень достижения запланированного уровня нефинансовых результатов реализации программы.</t>
  </si>
  <si>
    <t>Под эффективностью понимается отношение затрат на достижение (фактических) нефинансовых результатов реализации муниципальной программы к планируемым затратам муниципальной программы.</t>
  </si>
  <si>
    <t>Индекс результативности рассчитывается по формуле:</t>
  </si>
  <si>
    <t>S – соотношение достигнутых и плановых результатов целевых значений показателей.</t>
  </si>
  <si>
    <t>N – общее число показателей, характеризующих выполнение муниципальной программы.</t>
  </si>
  <si>
    <t>Индекс эффективности определяется по формуле:</t>
  </si>
  <si>
    <t>По итогам проведения анализа индекса эффективности дается качественная оценка эффективности реализации муниципальной программы:</t>
  </si>
  <si>
    <t>0,8        &lt;1,0-удовлетворительная;</t>
  </si>
  <si>
    <t xml:space="preserve">     &gt;1,0 – эффективная;</t>
  </si>
  <si>
    <t xml:space="preserve">    &lt;0,8 – низкоэффективная.</t>
  </si>
  <si>
    <t xml:space="preserve">    - объем запланированного совокупного финансирования муниципальной программы.</t>
  </si>
  <si>
    <t xml:space="preserve">     - весовое значение показателя, характеризующего муниципальную программу</t>
  </si>
  <si>
    <t xml:space="preserve">                   - в случае использования показателей, направленных на увеличение целевых значений;</t>
  </si>
  <si>
    <t xml:space="preserve">                   - в случае использования показателей, направленных на снижение целевых значений</t>
  </si>
  <si>
    <t xml:space="preserve">     - объем фактического совокупного финансирования муниципальной программы;</t>
  </si>
  <si>
    <t>2. МП «Комплексное развитие сельских территорий в муниципальном районе «Борзинский район» на 2020-2024 годы»:</t>
  </si>
  <si>
    <t>В программе приведено 7 целевых индикаторов.</t>
  </si>
  <si>
    <t>В программе приведено 8 целевых индикаторов.</t>
  </si>
  <si>
    <t>S1=0/140=0</t>
  </si>
  <si>
    <t>S2=0/0=0</t>
  </si>
  <si>
    <t>S3=0/540=0</t>
  </si>
  <si>
    <t>S5=0/0=0</t>
  </si>
  <si>
    <t>S6=0/4=0</t>
  </si>
  <si>
    <t xml:space="preserve">     =1/8=0,1</t>
  </si>
  <si>
    <t xml:space="preserve">     =1/7=0,14</t>
  </si>
  <si>
    <t xml:space="preserve"> - отсутствуют целевые индикаторы.</t>
  </si>
  <si>
    <t xml:space="preserve">6. МП «Обеспечение коммунальной техникой муниципального района «Борзинский район» на 2018-2022 год» </t>
  </si>
  <si>
    <t>3. МП «Развитие  малого и среднего предпринимательства  в муниципальном районе «Борзинский район» на 2020-2022 годы":</t>
  </si>
  <si>
    <t>В программе приведено 4 целевых индикатора.</t>
  </si>
  <si>
    <t xml:space="preserve">     =1/4=0,3</t>
  </si>
  <si>
    <t>S3=0/0=0</t>
  </si>
  <si>
    <t xml:space="preserve">     =1/5=0,2</t>
  </si>
  <si>
    <t>10. МП «Содействие занятости несовершеннолетних граждан муниципального района «Борзинский район» на 2019-2021 годы»:</t>
  </si>
  <si>
    <t>В программе приведено 2 целевых индикатора.</t>
  </si>
  <si>
    <t xml:space="preserve">     =1/2=0,5</t>
  </si>
  <si>
    <t xml:space="preserve">11. МП «Профилактика преступлений и правонарушений на территории муниципального района «Борзинский район» </t>
  </si>
  <si>
    <t>Программа содержит 11 подпрограмм:</t>
  </si>
  <si>
    <t>1. «Развитие дошкольного образования на 2019-2024 годы»:</t>
  </si>
  <si>
    <t>S4=100/100=1</t>
  </si>
  <si>
    <t>2. «Развитие общего образования на 2019-2024 годы»:</t>
  </si>
  <si>
    <t>В подпрограмме приведено 4 целевых индикатора.</t>
  </si>
  <si>
    <t>В подпрограмме приведено 5 целевых индикаторов.</t>
  </si>
  <si>
    <t>S4=0/1=0</t>
  </si>
  <si>
    <t>S5=100/100=1</t>
  </si>
  <si>
    <t>3. «Развитие системы оценки качества образования и информационной прозрачности системы образования на 2019-2024 годы»:</t>
  </si>
  <si>
    <t>В подпрограмме приведено 6 целевых индикаторов.</t>
  </si>
  <si>
    <t>S2=100/100=1</t>
  </si>
  <si>
    <t xml:space="preserve">     =1/6=0,2</t>
  </si>
  <si>
    <t>4. «Развитие кадрового потенциала системы образования на 2019-2024 годы»:</t>
  </si>
  <si>
    <t>5. «Развитие систем воспитания и дополнительного образования детей на 2019-2024 годы»:</t>
  </si>
  <si>
    <t>6. «Развитие системы профилактики и комплексного сопровождения воспитанников и обучающихся»:</t>
  </si>
  <si>
    <t>В подпрограмме приведено 3 целевых индикатора.</t>
  </si>
  <si>
    <t>S1=100/100=1</t>
  </si>
  <si>
    <t xml:space="preserve">     =1/3=0,3</t>
  </si>
  <si>
    <t>7. «Развитие инновационных процессов образовательной системы муниципального района «Борзинский район» на 2019-2024 годы»:</t>
  </si>
  <si>
    <t>S3=11/15=0,7</t>
  </si>
  <si>
    <t>8.  «Развитие и поддержка одаренных и талантливых детей муниципального района «Борзинский район» на 2019-2024 годы»:</t>
  </si>
  <si>
    <t xml:space="preserve">9. «Развитие молодежной политики и системы поддержки молодежных инициатив на территории муниципального района </t>
  </si>
  <si>
    <t>«Борзинский район»:</t>
  </si>
  <si>
    <t>10. «Развитие информатизации образовательной системы на 2019-2024 годы»:</t>
  </si>
  <si>
    <t>11. «Комплексная безопасность образовательных учреждений»:</t>
  </si>
  <si>
    <t>S3=80/80=1</t>
  </si>
  <si>
    <t>S6=100/100=1</t>
  </si>
  <si>
    <t>S1=2/2=1</t>
  </si>
  <si>
    <t>S3=17/17=1</t>
  </si>
  <si>
    <t>район» на 2019-2021 годы»:</t>
  </si>
  <si>
    <t xml:space="preserve">район» на 2020-2022 годы»: </t>
  </si>
  <si>
    <t>В программе приведено 3 целевых индикатора.</t>
  </si>
  <si>
    <t>В программе приведено 6 целевых индикаторов.</t>
  </si>
  <si>
    <t>В связи с отсутствием финансирования судить об эффективности реализации программы не целесообразно.</t>
  </si>
  <si>
    <t>Эффективное содействие развитию и поддержка предпринимательства на территории района</t>
  </si>
  <si>
    <t xml:space="preserve">Выполняется по мероприятиям не предусматривающие финансирование
</t>
  </si>
  <si>
    <t xml:space="preserve">Выполняется 
</t>
  </si>
  <si>
    <t>Отсутствие соглашений</t>
  </si>
  <si>
    <t>Выполняется</t>
  </si>
  <si>
    <t>Размещение в системе Интернет</t>
  </si>
  <si>
    <t>Выполнено в пределах финансирования</t>
  </si>
  <si>
    <t>Одна организация</t>
  </si>
  <si>
    <t>Выполнено частично, в пределах финансирования</t>
  </si>
  <si>
    <t>Нет финансирования</t>
  </si>
  <si>
    <t>Подключены к сети Интернет дополнительно 3 учреждения</t>
  </si>
  <si>
    <t>Мероприятие выполнено в пределах финансирования</t>
  </si>
  <si>
    <t>Мероприятие не реализовывалось</t>
  </si>
  <si>
    <t>Размещение информации в СМИ. Рекламная продукция (афиши, плакаты, банеры)</t>
  </si>
  <si>
    <t>Уменьшилось кол-во детей-инвалидов, а кол-во детей с ОРЗ-не изменилось</t>
  </si>
  <si>
    <t>Все ОУ обеспечивают деятельность общественных коллегиальных органов, размещение отчета о результатах самообследования на сайтах ОУ</t>
  </si>
  <si>
    <t>Увеличение произошло за счет использования пед. работниками дистан. образов. технологий</t>
  </si>
  <si>
    <t>Отклоннение обусловлено изменением условий организации образовательной деятельности в связи с введением ограничительных мероприятий и уменьшением наполняемости групп</t>
  </si>
  <si>
    <t>Увеличение охвата за счет проведения онлайн акций и марафонов</t>
  </si>
  <si>
    <t>Использовались возможности дистанционных форматов мероприятия</t>
  </si>
  <si>
    <t>Увеличение за счет вовлечения в онлайн акций и марафоны</t>
  </si>
  <si>
    <t>Износ компьютерной техники в ОУ</t>
  </si>
  <si>
    <t>Не проведенны очные мероприятия в связи с COVID-19</t>
  </si>
  <si>
    <t xml:space="preserve">Сводный отчет о реализации муниципальных программ муниципального района «Борзинский район» за 2021 год </t>
  </si>
  <si>
    <t>Факт  2020 года</t>
  </si>
  <si>
    <t>Охвачено около 34000 участников, что составило 73,9%</t>
  </si>
  <si>
    <t>Отсутствие финансовых средств</t>
  </si>
  <si>
    <t>Выезд детей за пределы района, отказ от мест</t>
  </si>
  <si>
    <t>Отсутствие финансирования ДОУ "Колобок"</t>
  </si>
  <si>
    <t>Отток педагогов в другие регионы или сферы деятельности</t>
  </si>
  <si>
    <t>98</t>
  </si>
  <si>
    <t>3,5</t>
  </si>
  <si>
    <t>Выбытие обучающихся за пределы района</t>
  </si>
  <si>
    <t>Участие в конкурсе не принимали</t>
  </si>
  <si>
    <t>51,4</t>
  </si>
  <si>
    <t>Дополнительные мероприятия по по повышению качества образования в ОУ</t>
  </si>
  <si>
    <t>8,0</t>
  </si>
  <si>
    <t>90</t>
  </si>
  <si>
    <t>94,5</t>
  </si>
  <si>
    <t>92,8</t>
  </si>
  <si>
    <t>Уменьшение произошло за счет оттока  педработников в др. регионы, уход на заслуженный отдых</t>
  </si>
  <si>
    <t>16,4</t>
  </si>
  <si>
    <t>Уменьшение произишло за счет оттока молодых работников в др. регионы и в др. сферы деятельности</t>
  </si>
  <si>
    <t>72</t>
  </si>
  <si>
    <t>91,5</t>
  </si>
  <si>
    <t>58,5</t>
  </si>
  <si>
    <t>57,1</t>
  </si>
  <si>
    <t>Уменьшение произошло за счет оотока пед. работников с высшим проф. образованием в др. регионы</t>
  </si>
  <si>
    <t>Количество педработников осталось на уровне 2020 года</t>
  </si>
  <si>
    <t>62</t>
  </si>
  <si>
    <t>75,5</t>
  </si>
  <si>
    <t>Ограничительные мероприятия и уменьшение наполняемости смены</t>
  </si>
  <si>
    <t>68</t>
  </si>
  <si>
    <t>53</t>
  </si>
  <si>
    <t>84</t>
  </si>
  <si>
    <t>На базе МОУ СОШ № 47,43,240 открыт Центр "Точка роста",  9 центров образования естественно-научной и тех.направленности</t>
  </si>
  <si>
    <t>5.7</t>
  </si>
  <si>
    <t>Доля детейв возрасте от 5 до 18 лет, имеющих право на получение дополнительного образования в рамках системы персонифицированного финансирования в общей численности детей в возрасте от 5 до 18 лет охваченных дополнительным образованием</t>
  </si>
  <si>
    <t>Показатель не достигнут в связи с увольнением педагога ДО, реализовываюшего программу</t>
  </si>
  <si>
    <t>88</t>
  </si>
  <si>
    <t>Увеличение за счет проведения онлайн акций и марафонов, конкурсов проф. направленности</t>
  </si>
  <si>
    <t>Организована деятельность консультационных пунктов на базе ОУ</t>
  </si>
  <si>
    <t>55</t>
  </si>
  <si>
    <t>37</t>
  </si>
  <si>
    <t>Использовались возможности дистанционного участия</t>
  </si>
  <si>
    <t>9,3</t>
  </si>
  <si>
    <t>Увеличение численности волонтерских отрядов</t>
  </si>
  <si>
    <t>Проведение массовых мероприятий, активная работа ОУ</t>
  </si>
  <si>
    <t>36</t>
  </si>
  <si>
    <t>Активная работа ОУ</t>
  </si>
  <si>
    <t>27</t>
  </si>
  <si>
    <t>3,6</t>
  </si>
  <si>
    <t>9,5</t>
  </si>
  <si>
    <t>ОУ имеют доступ к сети Интернет</t>
  </si>
  <si>
    <t>8,6</t>
  </si>
  <si>
    <t>Случаи травматизма на занятиях физ. культурой</t>
  </si>
  <si>
    <t>Нуждаются в кап. ремонте 10 ОУ из 20</t>
  </si>
  <si>
    <t xml:space="preserve">Отсутствие финансирования </t>
  </si>
  <si>
    <t>42,5</t>
  </si>
  <si>
    <t>Мероприятие не проведено</t>
  </si>
  <si>
    <t>Выполено</t>
  </si>
  <si>
    <t>Мероприятие не планировали</t>
  </si>
  <si>
    <t>Обеспечено за счет соб. средств педработников</t>
  </si>
  <si>
    <t>Частичное финансирование</t>
  </si>
  <si>
    <t>Финансирование по числу молодых педагогов</t>
  </si>
  <si>
    <t>Мероприятие «Организация отдыха и оздоровления детей в каникулярное время (оснащение пришкольных лагерей)»</t>
  </si>
  <si>
    <t>Проведено за счет родительских средств</t>
  </si>
  <si>
    <t>Мероприятие "Обеспечение функионирования системы персонифицированного финансирования дополнительного образования детей"</t>
  </si>
  <si>
    <t>Мероприятие "Поддержка инноваций в области развития и мониторинга системы образования</t>
  </si>
  <si>
    <t>Проведено при частичном финансировании</t>
  </si>
  <si>
    <t>Проведено в 2020 году</t>
  </si>
  <si>
    <t>Ведется поиск инвесторов</t>
  </si>
  <si>
    <t>Мероприятия прошли в онлайн-режиме. Выполнено.</t>
  </si>
  <si>
    <t>"Кондуйское городище" онлайн-формат</t>
  </si>
  <si>
    <t xml:space="preserve"> - МП "Поддержка и развитие агропромышленного комплекса муниципального района «Борзинский район» на 2021 – 2025 годы», в том числе:</t>
  </si>
  <si>
    <t>Животноводство</t>
  </si>
  <si>
    <t>Субсидии по ЦП "Развитие молочного скотоводства"</t>
  </si>
  <si>
    <t>Механизация</t>
  </si>
  <si>
    <t>Субсидии на возмещение части затрат на капитально-восстановительный ремонт тракторов, комбайнов, узлов, агрегатов и двигателей к ним.</t>
  </si>
  <si>
    <t>Производство зерна</t>
  </si>
  <si>
    <t>Производство мяса в живом весе</t>
  </si>
  <si>
    <t>Производство молока</t>
  </si>
  <si>
    <t>Прекращение деятельности</t>
  </si>
  <si>
    <t>Списано в связи с ранним снегом</t>
  </si>
  <si>
    <t>Увеличение производства мяса</t>
  </si>
  <si>
    <t>1) Устройство ограждения парка отдыха в сельском поселении "Приозерное"</t>
  </si>
  <si>
    <t>2) Создание,обустройство и ограждение детской игровой площадки "Радуга" в сельском поселении "Соловьевское" в с . Малый Соловьевск</t>
  </si>
  <si>
    <t>4) Строительство и обустройство детской игровой площадки в с. Чиндант</t>
  </si>
  <si>
    <t>3) Строительство и обустройство детской игровой площадки в с. Цаган-Олуй</t>
  </si>
  <si>
    <t>5) Игровая спортивная площадка СП "Новоборзинское"</t>
  </si>
  <si>
    <t>1) Обустройство площадки для накопления твердых бытовых отходов в сельском поселении "Переднебыркинское"</t>
  </si>
  <si>
    <t>1) Обустройство общественных колодцев и водоразборных колонок СП "Биликтуйское"</t>
  </si>
  <si>
    <t>1) Сохранение и восстановление памятника героям ВОВ в с. Шоноктуй</t>
  </si>
  <si>
    <t>2) Сохранение и восстановление памятника героям ВОВ в с. Курунзулай</t>
  </si>
  <si>
    <t>3) Сохранение и восстановление памятника героям ВОВ в с. Чиндант</t>
  </si>
  <si>
    <t>1) Создание и устройство музея под открытым небом в с. Кондуй "Кондуйский городок"</t>
  </si>
  <si>
    <t>1) Реконструкция части здания МОУ: Соловьевская СОШ под дошкольные группы</t>
  </si>
  <si>
    <t>2)Капитальный ремонт школы  в с. Соловьевск</t>
  </si>
  <si>
    <t>3)Капитальный ремонт школы  в с.Южное</t>
  </si>
  <si>
    <t>4) Строительство комплекса "школа- детский сад" в с. Приозерное</t>
  </si>
  <si>
    <t>5) Строительство детского сада в с.Хада-Булак</t>
  </si>
  <si>
    <t>6) Капитальный ремонт школы в с. Чиндант -2</t>
  </si>
  <si>
    <t>7) Капитальный ремонт школы в с. Акурай</t>
  </si>
  <si>
    <t>8) Строительство детского сада в с. Акурай</t>
  </si>
  <si>
    <t>9) Строительство детского сада в с.Передняя Бырка</t>
  </si>
  <si>
    <t xml:space="preserve">10) Строительство детского сада в с. Усть-Озёрная     </t>
  </si>
  <si>
    <t>11) Строительство комплекса "школа - детский сад" в с. Кондуй</t>
  </si>
  <si>
    <t>12) Строительство комплекса "школа - детский сад" в с. Цаган-Олуй</t>
  </si>
  <si>
    <t>13) Строительство комплекса "начальная школа-детский сад" в с.Курунзулай</t>
  </si>
  <si>
    <t>1) Строительство плоскостной спортивной площадки в с.Чиндант-2</t>
  </si>
  <si>
    <t>2) Строительство плоскостной спортивной площадки в с. Передняя Бырка</t>
  </si>
  <si>
    <t>1) Разработка проектно-сметной документации на строительство водозабоной скважины в сельском поселении "Биликтуйское"</t>
  </si>
  <si>
    <t>Отсутствие заявителей</t>
  </si>
  <si>
    <t>Проекты не прошли конкурсный отбор</t>
  </si>
  <si>
    <t>Разработано проектно-сметная документация</t>
  </si>
  <si>
    <t xml:space="preserve">Заявленные проекты не прошли конкурс и не были реализованы </t>
  </si>
  <si>
    <t>Мероприятие не реализовывалось в 2021 году</t>
  </si>
  <si>
    <t>- МП «Безопасность дорожного движения на территории муниципального района «Борзинский район» на 2021-2025 годы», в том числе:</t>
  </si>
  <si>
    <t>Размещение рекламы в средствах массовой информации, направленной на укрепление дисциплины участников дорожного движения, выпуск газеты «Перекресток», выпуск памяток, буклетов, листовок, календарей</t>
  </si>
  <si>
    <r>
      <t>В муниципальной программе «Безопасность дорожного движения на территории муниципального района «Борзинский район» на 2021-2025 годы</t>
    </r>
    <r>
      <rPr>
        <b/>
        <sz val="10"/>
        <color theme="1"/>
        <rFont val="Times New Roman"/>
        <family val="1"/>
        <charset val="204"/>
      </rPr>
      <t>»</t>
    </r>
    <r>
      <rPr>
        <sz val="10"/>
        <color rgb="FF000000"/>
        <rFont val="Times New Roman"/>
        <family val="1"/>
        <charset val="204"/>
      </rPr>
      <t xml:space="preserve"> целевые индикаторы отсутствуют.</t>
    </r>
  </si>
  <si>
    <t>Муниципальная программа не разработана</t>
  </si>
  <si>
    <t>Грузовик бортовой с краном-манипулятором</t>
  </si>
  <si>
    <t xml:space="preserve"> (грузоподъемностьью до 7,5 т.)  – 1 ед.</t>
  </si>
  <si>
    <t xml:space="preserve">Машина вакуумная  </t>
  </si>
  <si>
    <t>ТКМ 632 на базе шасси</t>
  </si>
  <si>
    <t>МАЗ-5337 – 3 ед.</t>
  </si>
  <si>
    <t>Экскаватор-бульдозер ЭО-2621 – 1 ед.</t>
  </si>
  <si>
    <t>Трактор пневмоколесный Беларус (МТЗ 382.1) – 1 ед.</t>
  </si>
  <si>
    <t>Экскаватор одноковшовый погрузчик универсальный СМТ - 3,1 – 1 ед.</t>
  </si>
  <si>
    <t>Работает региональный оператор</t>
  </si>
  <si>
    <t>В 2021 году из КБ не поступали</t>
  </si>
  <si>
    <t>Монтаж и установка контейнерных площадок для сбора ТКО:</t>
  </si>
  <si>
    <t>СП «Акурайское»</t>
  </si>
  <si>
    <t>СП «Биликтуйское»</t>
  </si>
  <si>
    <t>СП «Новоборзинское»</t>
  </si>
  <si>
    <t>СП «Приозерное»</t>
  </si>
  <si>
    <t>СП «Шоноктуйское»</t>
  </si>
  <si>
    <t>СП «Южное»</t>
  </si>
  <si>
    <t>- МП «Поддержка социально-ориентированных некоммерческих организации на 2021-2023 годы», в том числе:</t>
  </si>
  <si>
    <t>Организация и проведение конкурса грантовой поддержки по следующим направлениям:</t>
  </si>
  <si>
    <t>- социальная поддержка инвалидов</t>
  </si>
  <si>
    <t>- поддержка ветеранов Великой Отечественной войны, ветеранов труда, тружеников тыла и правоохранительных органов</t>
  </si>
  <si>
    <t>- оказание юридической помощи льготным категориям граждан</t>
  </si>
  <si>
    <t>- профилактика социально опасных форм поведения граждан (работа с лицами без определенного места жительства)</t>
  </si>
  <si>
    <t>- профилактика социального неблагополучия в семье</t>
  </si>
  <si>
    <t>- деятельность в области пропаганды здорового образа жизни</t>
  </si>
  <si>
    <t xml:space="preserve"> - поддержка малообеспеченных семей с детьми, неполных семей с детьми и многодетных семей</t>
  </si>
  <si>
    <t>Составление реестра социально ориентированных некоммерческих организаций</t>
  </si>
  <si>
    <t>Анализ финансовых, экономических, социальных и иных показателей деятельности социально ориентированных некоммерческих организаций</t>
  </si>
  <si>
    <t>7.4</t>
  </si>
  <si>
    <t>Оценка эффективности  мер, направленных на развитие социально ориентированных некоммерческих организаций</t>
  </si>
  <si>
    <t>БП "Шерловогор ское"</t>
  </si>
  <si>
    <t>Ограничительные мероприятия в связи с COVID-19</t>
  </si>
  <si>
    <t xml:space="preserve">В конкурсе принимала участие одна НКО </t>
  </si>
  <si>
    <t>Выполнено  в пределах финансирования</t>
  </si>
  <si>
    <t>Не вошло в нацпроекты 2021 года</t>
  </si>
  <si>
    <t>0,5</t>
  </si>
  <si>
    <t>4,6</t>
  </si>
  <si>
    <t>0,7</t>
  </si>
  <si>
    <t>0,6</t>
  </si>
  <si>
    <t>Задача 1. Повышение эффективности взаимодействия субъектов профилактики правонарушений, органов местного самоуправления, общественных формирований по предупреждению и пресечению антиобщественных проявлений</t>
  </si>
  <si>
    <t>Обеспечение работы межведомственной комиссии по профилактике правонарушений и противодействию преступности в муниципальном районе «Борзинский район».</t>
  </si>
  <si>
    <t>Обеспечение деятельности административной комиссии муниципального района «Борзинский район».</t>
  </si>
  <si>
    <t>Обеспечение работы комиссии по безопасности дорожного движения администрации муниципального района «Борзинский район».</t>
  </si>
  <si>
    <t>Организация и проведение мониторинга по оценке криминогенной ситуации в Борзинском районе, о ее влиянии на рост числа преступлений и иных правонарушений, на состояние преступности среди подростков и молодежи.</t>
  </si>
  <si>
    <t>1.5</t>
  </si>
  <si>
    <t>Продолжение работы юных помощников инспекторов движения, юных инспекторов дорожного движения в образовательных учреждениях, организация мероприятий по изучению уголовного и административного законодательства с привлечением сотрудников  ОМВД России по Борзинскому району и ЛО МВД России на транспорте.</t>
  </si>
  <si>
    <t>1.6</t>
  </si>
  <si>
    <t>Завершить создание народных дружин на предприятиях, организациях, городских и сельских поселениях. Подготовить всю нормативную документацию для внесения в Региональный реестр народных дружин и общественных объединений правоохранительной направленности.</t>
  </si>
  <si>
    <t>1.7</t>
  </si>
  <si>
    <t>Взаимодействие с ОМВД РФ по Борзинскому району по обмену информацией о криминогенных местах на территории городского и сельских поселениях. Проводить отработку данных мест с участием участковых инспекторов полиции, инспекторов по делам несовершеннолетних.</t>
  </si>
  <si>
    <t>1.8</t>
  </si>
  <si>
    <t>Разработка механизмов привлечения управляющих компаний, товариществ собственников жилья, к проведению мероприятий по предупреждению правонарушений среди населения по месту жительства.</t>
  </si>
  <si>
    <t>1.9</t>
  </si>
  <si>
    <t>Реализовать комплексные меры по стимулированию участия населения в деятельности общественных организаций правоохранительной направленности в форме добровольной дружины.</t>
  </si>
  <si>
    <t>Задача 2. Усиление профилактической работы, повышение ее качества и эффективности в целях снижения уровня преступности на территории муниципального района «Борзинский район»</t>
  </si>
  <si>
    <t>Оказание практической помощи родителям при возникновении проблемных ситуаций в семье, в том числе во взаимоотношении с ребенком(подростком). Работу проводить совместно с ОМВД, УИИ УФСИН, ГУЗ «Борзинская ЦРБ», ГАУСО ШРЦ «Топаз».</t>
  </si>
  <si>
    <t>Социальная реабилитация обучающихся и их семей посредством коррекционных мероприятий и мероприятий, формирующих ресурсы личности.  Работу проводить совместно с ОМВД, УИИ УФСИН, ГУЗ «Борзинская ЦРБ», ГАУСО ШРЦ «Топаз».</t>
  </si>
  <si>
    <t>Проведение заседаний методического объединения классных руководителей, совещаний с заместителями директоров по воспитательной работе по вопросам профилактики правонарушений несовершеннолетними.</t>
  </si>
  <si>
    <t>Дискуссионно-правовой час «Молодежь против вандализма».</t>
  </si>
  <si>
    <t>Диспут «Мораль и аморальные поступки».</t>
  </si>
  <si>
    <t>2.6</t>
  </si>
  <si>
    <t>Декада по проблемам семейного воспитания «Пока беда не пришла…».</t>
  </si>
  <si>
    <t>2.7</t>
  </si>
  <si>
    <t>Акция по профилактике правонарушений среди молодежи «Классный час».</t>
  </si>
  <si>
    <t>2.8</t>
  </si>
  <si>
    <t>Акция «Профилактика детского травматизма на объектах железнодорожного транспорта» с привлечением сотрудников Борзинского линейного отдела МВД России на транспорте.</t>
  </si>
  <si>
    <t>2.9</t>
  </si>
  <si>
    <t>Профилактические мероприятия в пришкольных оздоровительных лагерях.</t>
  </si>
  <si>
    <t>Задача 3. Повышение уровня правовой культуры и информированности населения</t>
  </si>
  <si>
    <t>Организовать в средствах массовой информации пропаганду патриотизма, здорового образа жизни, ориентацию на духовные ценности.</t>
  </si>
  <si>
    <t>Дискуссия «Молодежь в зоне риска» (негативные явления в молодежной среде).</t>
  </si>
  <si>
    <t>Проведение учебных мероприятий со школьниками по изучению основ безопасности дорожного движения для закрепления навыков безопасного поведения детей на дорогах с привлечением сотрудников ОМВД России по Борзинскому району.</t>
  </si>
  <si>
    <t>Проведение  муниципального этапа краевого творческого конкурса «Рыцари дорожной безопасности».</t>
  </si>
  <si>
    <t>Организовать и провести цикл «круглых столов», публикаций по проблемам правонарушений, допускаемых в сфере семейно-бытовых отношений с привлечением сотрудников  ОМВД России по Борзинскому району.</t>
  </si>
  <si>
    <t>3.6</t>
  </si>
  <si>
    <t>Информационное освещение в СМИ, сети Интернет деятельности образовательных учреждений по вопросам профилактики правонарушений.</t>
  </si>
  <si>
    <t>3.7</t>
  </si>
  <si>
    <t>Олимпиада правовых знаний.</t>
  </si>
  <si>
    <t>3.8</t>
  </si>
  <si>
    <t>Муниципальный конкурс на лучшую программу проведения декады по проблемам семейного воспитания «Пока беда не пришла…».</t>
  </si>
  <si>
    <t>3.9</t>
  </si>
  <si>
    <t>Конкурс знатоков права «Мир моими глазами».</t>
  </si>
  <si>
    <t>3.10</t>
  </si>
  <si>
    <t>Мультимедийная беседа «А что мне за это будет?»</t>
  </si>
  <si>
    <t>3.11</t>
  </si>
  <si>
    <t>Квест-игра «Закон и ответственность»</t>
  </si>
  <si>
    <t>Задача 4. Оказание социальной помощи категориям лиц, входящим в группу риска, направленной на предупреждение совершения преступлений и правонарушений</t>
  </si>
  <si>
    <t>Участие в родительском собрании с беседой «Конфликты с собственным ребенком и пути их разрешения».</t>
  </si>
  <si>
    <t>Организация работы по трудоустройству осужденных к исправительным и обязательным работам совместно с  Борзинский филиал ФКУ УИИ УФСИН, составление перечня организаций и предприятий по месту жительства данной категории лиц, исключить факты отказа в приеме на работу.</t>
  </si>
  <si>
    <t>Рекомендовать проведение ОПМ «Условник» с целью выявления осужденных, в том числе несовершеннолетних, нуждающихся в социальной помощи со стороны государства.</t>
  </si>
  <si>
    <t>Продолжить работу по социальной реабилитации и адаптации лиц, освободившихся из мест лишения свободы: оказание содействия в бытовом устройстве;  оказание содействия в трудоустройстве; оказание содействия в повышении образовательного уровня.</t>
  </si>
  <si>
    <t>Сокращение удельного веса преступлений, совершенных в общественных местах, в т.ч. на улицах, в общем количестве преступных посягательств.</t>
  </si>
  <si>
    <t>Вовлечение волонтерского движения в профилактические мероприятия по предупреждению антиобщественных проявлений</t>
  </si>
  <si>
    <t>Рост количества населения, участвующего в профилактических мероприятиях по предупреждению антиобщественных проявлений</t>
  </si>
  <si>
    <t>Увеличение количества информационных материалов, направленных на предупреждение совершения преступлений и правонарушений в средствах массовой информации</t>
  </si>
  <si>
    <t>статьи</t>
  </si>
  <si>
    <t>Снижение доли преступлений, совершенных лицами, ранее совершавшими преступления, от общего количества преступлений оконченных производством.</t>
  </si>
  <si>
    <t>Эффетивность профилактической  работы всеми субъектами профилактики</t>
  </si>
  <si>
    <t>Выполнено, проведены Акции</t>
  </si>
  <si>
    <t>Не выполнено в связи с COVID-19</t>
  </si>
  <si>
    <t>Имеется Штаб и др. комиссии</t>
  </si>
  <si>
    <t>Во взаимодействии с организация и ведомствами организовать информационно-коммуникационную кампанию, направленную на мотивацию граждан к здоровому образу жизни, включая здоровое питание, двигательную активность, отказ от потребления табака и алкоголя, сохранение репродуктивного здоровья, для различных целевых групп населения:</t>
  </si>
  <si>
    <t xml:space="preserve">Выполнено частично </t>
  </si>
  <si>
    <t>Доля охвата населения флюорографическим обследованием</t>
  </si>
  <si>
    <t>Эффективность профилактических мероприятий</t>
  </si>
  <si>
    <t>Выплачена субсидия</t>
  </si>
  <si>
    <t>Мероприятие  реализовано за счет субсидирования</t>
  </si>
  <si>
    <t>ГП"Борзинское"</t>
  </si>
  <si>
    <t>ГП"Шерловогорское"</t>
  </si>
  <si>
    <t>Задача 1. Формирование у подростков и молодежи позитивных моральных и нравственных ценностей, определяющих отрицательное отношение к употреблению спиртных напитков, психотропных веществ, незаконному потреблению наркотиков.</t>
  </si>
  <si>
    <t>Организация и проведение муниципальной конференции по вопросам профилактики наркомании среди молодежи.</t>
  </si>
  <si>
    <t>Проведение видеомарофона «Скажи наркотикам нет! Выбирай велосипед».</t>
  </si>
  <si>
    <t>Организация работы видеолектория «Смотри! Думай! Выбирай!»</t>
  </si>
  <si>
    <t>Организация на базе библиотечной системы городского округа передвижной выставки, обзоров литературы, читательских конференций, циклов бесед, направленных на пропаганду здорового образа жизни, профилактику вредных привычек.</t>
  </si>
  <si>
    <t>Организация профилактических площадок в период летних каникул на базе сельских домов культуры.</t>
  </si>
  <si>
    <t>Проведение родительского всеобуча «Родитель+».</t>
  </si>
  <si>
    <t xml:space="preserve">Задача 2. Обеспечение реализации системы раннего выявления лиц, приобщенных к употреблению 
психоактивных веществ, на уровне образовательных организаций.
</t>
  </si>
  <si>
    <t>Проведение профилактических медицинских осмотров обучающихся в общеобразовательных организациях и профессиональных образовательных организаций.</t>
  </si>
  <si>
    <t>Рекомендовать продолжить работу службы психологической помощи ("Телефон доверия") лицам, оказавшимся в сложной жизненной ситуации.</t>
  </si>
  <si>
    <t xml:space="preserve">Задача 3. Создание широкого информационного пространства по профилактике употребления 
психоактивных веществ и пропаганде здорового образа жизни.
</t>
  </si>
  <si>
    <t>Изготовление и размещение баннеров с проектами-победителями конкурса социальной рекламы, направленной на профилактикунаркомании и алкоголизма.</t>
  </si>
  <si>
    <t xml:space="preserve">Задача 4. Проведение оперативно-профилактических мероприятий, направленных 
на противодействие незаконному обороту наркотических средств.
</t>
  </si>
  <si>
    <t>Рекомендовать проведение совместных оперативно¬-профилактических, плановых мероприятий, направленных на выявление преступлений и правонарушений в сфере   незаконного оборота наркотиков.</t>
  </si>
  <si>
    <t>Организация и проведение работы по выявлению и уничтожению очагов произрастания конопли с привлечением сотрудников ОМВД.</t>
  </si>
  <si>
    <t xml:space="preserve">Доля подростков и молодежи в возрасте от 11 до 25 лет, вовлеченных в профилактические мероприятий от общей численности указанной категории лиц </t>
  </si>
  <si>
    <t xml:space="preserve">Эффективность профилактической работы </t>
  </si>
  <si>
    <t>Численность подростков и молодежи, участвующих в районных профилактических мероприятиях антинаркотической направленности</t>
  </si>
  <si>
    <t>Выполнено частично в связи с COVID-19</t>
  </si>
  <si>
    <t xml:space="preserve">Доля охвата добровольными медицинскими осмотрами обучающихся в образовательных организациях и профессиональных образовательных организациях </t>
  </si>
  <si>
    <t>Охват подростков и молодежи пропагандой о вреде потребления алкоголя, наркотических средств и ПАВ</t>
  </si>
  <si>
    <t>Количество преступленный, связанных с незаконным оборотом наркотиков, выявленных правоохранительными органами</t>
  </si>
  <si>
    <t>Количество административных правонарушений, связанных с незаконным оборотом наркотиков, выявленных правоохранительными органами</t>
  </si>
  <si>
    <t>Разработка, изготовление и распространение в рамках проводимых профилактических мероприятий печатной продукции, средств наглядной агитации, методической литературы по вопросам профилактики алкоголизма и наркомании, пропаганде здорового образа жизни.</t>
  </si>
  <si>
    <t>Организация размещения в средствах массовой информации публикаций об общественных инициативах и социально значимых мероприятиях, направленных на укрепление здоровья населения, привлечение населения к занятиям физической культурой, спортом, освещение хода реализации национального проекта «Здоровье», пропаганду здорового образа жизни.</t>
  </si>
  <si>
    <t>Организация и проведение  конкурса социальной рекламы, направленной на профилактику наркомании и алкоголизма.</t>
  </si>
  <si>
    <t xml:space="preserve">Организация и проведение массовых профилактических и просветительских акций:
«Трезвость – это здорово»,
«Трезвость – выбор сильных», «Лагерь-территория здоровья».
</t>
  </si>
  <si>
    <t>Проведение интерактивных занятий с показом видеофильма «Наркотики. Секреты манипуляции» с приглашением сотрудников Борзинского линейного отдела МВД РФ на транспорте.</t>
  </si>
  <si>
    <t>Проведение социально-психологического тестирования обучающихся общеобразовательных организаций в рамках исполнения Федерального закона от 07.06.2013г. № 120-ФЗ.</t>
  </si>
  <si>
    <r>
      <t xml:space="preserve"> - МП «Профилактика безнадзорности и правонарушений среди несовершеннолетних на территории муниципального района «Борзинский район» на </t>
    </r>
    <r>
      <rPr>
        <b/>
        <sz val="10"/>
        <color theme="1"/>
        <rFont val="Times New Roman"/>
        <family val="1"/>
        <charset val="204"/>
      </rPr>
      <t>2021-2023 годы</t>
    </r>
    <r>
      <rPr>
        <b/>
        <sz val="10"/>
        <color rgb="FF000000"/>
        <rFont val="Times New Roman"/>
        <family val="1"/>
        <charset val="204"/>
      </rPr>
      <t>», в том числе:</t>
    </r>
  </si>
  <si>
    <t>Муниципальная программа разработана на 2022-2024 годы</t>
  </si>
  <si>
    <t>- МП «Гармонизация межнациональных и межконфессиональных отношений в муниципальном районе «Борзинский район» на 2021 - 2024 годы», в том числе:</t>
  </si>
  <si>
    <t>Основное мероприятие 1.1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</t>
  </si>
  <si>
    <r>
      <t>1.1.1</t>
    </r>
    <r>
      <rPr>
        <sz val="10"/>
        <color theme="1"/>
        <rFont val="Times New Roman"/>
        <family val="1"/>
        <charset val="204"/>
      </rPr>
      <t>.Организация и проведение   в учреждениях культуры Борзинского района, праздничных мероприятий, выставок,  посвященных общегосударственным и национальным праздничным датам.</t>
    </r>
  </si>
  <si>
    <r>
      <t>Основное мероприятие 1.2</t>
    </r>
    <r>
      <rPr>
        <sz val="10"/>
        <color theme="1"/>
        <rFont val="Times New Roman"/>
        <family val="1"/>
        <charset val="204"/>
      </rPr>
      <t xml:space="preserve">. </t>
    </r>
    <r>
      <rPr>
        <b/>
        <sz val="10"/>
        <color rgb="FF000000"/>
        <rFont val="Times New Roman"/>
        <family val="1"/>
        <charset val="204"/>
      </rPr>
      <t>Проведение с несовершеннолетними и молодежью Борзинского района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  </r>
    <r>
      <rPr>
        <b/>
        <sz val="10"/>
        <color theme="1"/>
        <rFont val="Times New Roman"/>
        <family val="1"/>
        <charset val="204"/>
      </rPr>
      <t>.</t>
    </r>
  </si>
  <si>
    <r>
      <t xml:space="preserve">1.2.1. Проведение в образовательных учреждениях Борзинского района с привлечением работников </t>
    </r>
    <r>
      <rPr>
        <sz val="14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Отдела МВД России 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бесед, лекции, круглых столов.</t>
    </r>
  </si>
  <si>
    <t>1.2.2.  Проведение занятий, интеллектуальных игр, квестов по гармонизации межличностных отношений в целях ознакомления с богатой многовековой культурой, традициями и обычаями народов, проживающих на территории Борзинского района.</t>
  </si>
  <si>
    <r>
      <t xml:space="preserve">Основное мероприятие 1.3. </t>
    </r>
    <r>
      <rPr>
        <b/>
        <sz val="10"/>
        <color rgb="FF000000"/>
        <rFont val="Times New Roman"/>
        <family val="1"/>
        <charset val="204"/>
      </rPr>
      <t>Мониторинг состояния межнациональных, межконфессиональных отношений и раннего предупреждения конфликтных ситуаций и выявления  фактов распространения идеологии экстремизма на территории Борзинского района</t>
    </r>
  </si>
  <si>
    <t>1.3.1. Сбор и анализ данных состояния межнациональных, межконфессиональных отношений.</t>
  </si>
  <si>
    <r>
      <t xml:space="preserve">Основное мероприятие 1.4. </t>
    </r>
    <r>
      <rPr>
        <b/>
        <sz val="10"/>
        <color rgb="FF000000"/>
        <rFont val="Times New Roman"/>
        <family val="1"/>
        <charset val="204"/>
      </rPr>
      <t>Содействие этнокультурному многообразию народов России</t>
    </r>
  </si>
  <si>
    <r>
      <t xml:space="preserve">1.4.1. Организация и проведение фестивалей, конкурсов, тематических вечеров, праздников, выставок, спартакиад </t>
    </r>
    <r>
      <rPr>
        <sz val="10"/>
        <color rgb="FF000000"/>
        <rFont val="Times New Roman"/>
        <family val="1"/>
        <charset val="204"/>
      </rPr>
      <t>формирующих у населения Борзинского района атмосферу уважения к историческому наследию и культурным ценностям народов России, развитие культуры межнационального общения, основанной на уважении чести и национального достоинства граждан, духовных и нравственных ценностей народов России.</t>
    </r>
  </si>
  <si>
    <r>
      <t>Основное мероприятие 2.1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>Проведение мероприятий, направленных на профилактику межнациональных и межконфессиональных конфликтов посредством информирования и просвещения жителей Борзинского района о существующих национальных обычаях, традициях, культурах и религиях культурах и религиях</t>
    </r>
    <r>
      <rPr>
        <sz val="10"/>
        <color theme="1"/>
        <rFont val="Times New Roman"/>
        <family val="1"/>
        <charset val="204"/>
      </rPr>
      <t>.</t>
    </r>
  </si>
  <si>
    <t xml:space="preserve">Финансирование произведено в связи с заключенным соглашением между Правительством Забайкальского края и АМР "Борзинский район" о предоставлении субсидий на реализацию мероприятий по укреплению единства российской нации и энокультурному развитию народов России. </t>
  </si>
  <si>
    <t>2.1.1.  Размещение на официальном сайте администрации Борзинского района, в социальных сетях, в средствах массовой информации Борзинского района, информационно-пропагандистских материалов по вопросам противодействия экстремистским проявлениям молодежи, формирования норм толерантного поведения.</t>
  </si>
  <si>
    <t>2.1.2.  Организация конкурсов по изготовлению социальной рекламы, изготовление, размещение социальной рекламы, рекламно-информационных материалов, направленных на формирование гражданского единства, гармонизацию межнациональных отношений.</t>
  </si>
  <si>
    <r>
      <t xml:space="preserve">2.1.3. </t>
    </r>
    <r>
      <rPr>
        <sz val="10"/>
        <color rgb="FF000000"/>
        <rFont val="Times New Roman"/>
        <family val="1"/>
        <charset val="204"/>
      </rPr>
      <t>Информационное сопровождение в СМИ мероприятий муниципальной программы в сфере межнациональных (межэтнических) отношений, профилактики экстремизм.</t>
    </r>
  </si>
  <si>
    <t>Количество участников праздничных мероприятий, выставок, посвященных общегосударственным и национальным праздничным датам.</t>
  </si>
  <si>
    <t>Чел.</t>
  </si>
  <si>
    <t>Количество молодых людей в возрасте от 14 до 30 лет, участвующих в мероприятиях по укреплению межнационального и межконфессионального согласия, поддержке и развитию языков и культуры народов Российской Федерации, проживающих на территории муниципального образования и профилактике экстремизма.</t>
  </si>
  <si>
    <t>Доля граждан Борзинского района, положительно оценивающих состояние межнациональных отношений в муниципальном образовании</t>
  </si>
  <si>
    <r>
      <t xml:space="preserve">Количество публикаций в СМИ, </t>
    </r>
    <r>
      <rPr>
        <sz val="10"/>
        <color theme="1"/>
        <rFont val="Times New Roman"/>
        <family val="1"/>
        <charset val="204"/>
      </rPr>
      <t xml:space="preserve"> социальных сетях,</t>
    </r>
    <r>
      <rPr>
        <sz val="10"/>
        <color rgb="FF000000"/>
        <rFont val="Times New Roman"/>
        <family val="1"/>
        <charset val="204"/>
      </rPr>
      <t xml:space="preserve"> направленных на формирование этнокультурной компетентности граждан и пропаганду ценностей добрососедства и взаимоуважения.</t>
    </r>
  </si>
  <si>
    <t>Ед.</t>
  </si>
  <si>
    <t>Численность участников мероприятий, направленных на этнокультурное развитие народов России, проживающих в муниципальном районе «Борзинский район».</t>
  </si>
  <si>
    <t>Перенесено    на 2024 год</t>
  </si>
  <si>
    <t>Текущий ремонт  помещения МУК «Борзинская межпоселенческая центральная библиотека» филиал № 3 Городская библиотека № 2</t>
  </si>
  <si>
    <t>Отсутствие финансирования. Выполнено частично</t>
  </si>
  <si>
    <t>Из-за отсутствия ПСД не подана заявка на конкурсный отбор для субсидии</t>
  </si>
  <si>
    <t xml:space="preserve">В связи с ограничительными мерами с COVID-19, частичная работа в онлайн формате </t>
  </si>
  <si>
    <t>Заключение: В 2021 году в муниципальном районе «Борзинский район» реализовывались 19  муниципальных программ. Согласно Федерального закона № 172-ФЗ «О стратегическом планировании в Российской Федерации» от 28.06.2014 года, в ГАС «Управление» зарегистрированы все муниципальные программы.</t>
  </si>
  <si>
    <t>18. МП «Развитие системы образования муниципального района «Борзинский район» на 2019-2024 годы»:</t>
  </si>
  <si>
    <t>S1=99/100=1,0</t>
  </si>
  <si>
    <t>S2=60/100=0,6</t>
  </si>
  <si>
    <t>S3=12,1/12,6=1,0</t>
  </si>
  <si>
    <t xml:space="preserve">         (0,3*1,0)+(0,3*0,6)+(0,3*1,0)+(0,3*1)=1,1</t>
  </si>
  <si>
    <t xml:space="preserve">        33942,7*1,1/20392,0=1,8 - эффективная;</t>
  </si>
  <si>
    <t>S1=98/98=1</t>
  </si>
  <si>
    <t>S2=3,5/5=0,7</t>
  </si>
  <si>
    <t>S3=19/25=0,8</t>
  </si>
  <si>
    <t xml:space="preserve">         (0,2*1)+(0,2*0,7)+(0,2*0,8)+(0,2*0)+(0,2*1)=0,7</t>
  </si>
  <si>
    <t>S3=51,4/50=1,0</t>
  </si>
  <si>
    <t>S4=20,50/20,5=1</t>
  </si>
  <si>
    <t>S5=8,0/8,0=1</t>
  </si>
  <si>
    <t>S6=90/90=1</t>
  </si>
  <si>
    <t xml:space="preserve">         (0,2*1)+(0,2*1)+(0,2*1,0)+(0,2*1)+(0,2*1)+(0,2*1)=1,2</t>
  </si>
  <si>
    <t xml:space="preserve">        720,0*1,2/1030,0=0,8 - низкоэффективная;</t>
  </si>
  <si>
    <t xml:space="preserve">        19991,0*0,7/5126,0=2,7 - эффективная;</t>
  </si>
  <si>
    <t>S1=92,8/94,5=1,0</t>
  </si>
  <si>
    <t>S2=16,4/18=0,9</t>
  </si>
  <si>
    <t>S3=91,5/72=1,3</t>
  </si>
  <si>
    <t>S4=51,7/58,5=0,9</t>
  </si>
  <si>
    <t>S5=43,4/40=1,1</t>
  </si>
  <si>
    <t xml:space="preserve">         (0,2*1,0)+(0,2*0,9)+(0,2*1,3)+(0,2*0,9)+(0,2*1,1)=1,04</t>
  </si>
  <si>
    <t xml:space="preserve">        96,5*1,04/1950,0=0,1 - низкоэффективная;</t>
  </si>
  <si>
    <t>В подпрограмме приведено 7 целевых индикаторов.</t>
  </si>
  <si>
    <t>S1=62/70=0,9</t>
  </si>
  <si>
    <t>S2=75/75,5=1,0</t>
  </si>
  <si>
    <t>S3=68/60=1,1</t>
  </si>
  <si>
    <t>S4=53/45=1,2</t>
  </si>
  <si>
    <t>S5=84/80=1,1</t>
  </si>
  <si>
    <t>S6=45/33=1,4</t>
  </si>
  <si>
    <t>S6=22/25=0,9</t>
  </si>
  <si>
    <t xml:space="preserve">     =1/7=0,1</t>
  </si>
  <si>
    <t xml:space="preserve">         (0,1*0,9)+(0,1*1,0)+(0,1*1,1)+(0,1*1,2)+(0,1*1,1)+(0,1*1,4)+(0,1*0,9)=0,8</t>
  </si>
  <si>
    <t xml:space="preserve">        9413,7*0,8/11124,6=0,7 - низкоэффективная;</t>
  </si>
  <si>
    <t>S2=88/85=1,04</t>
  </si>
  <si>
    <t>S3=30/23=1,3</t>
  </si>
  <si>
    <t xml:space="preserve">         (0,3*1)+(0,3*1,04)+(0,3*1,3)=1</t>
  </si>
  <si>
    <t xml:space="preserve">        0*1/100=0;</t>
  </si>
  <si>
    <t>S1=40/40=1</t>
  </si>
  <si>
    <t>S2=55/55=1</t>
  </si>
  <si>
    <t xml:space="preserve">         (0,3*1)+(0,3*1)+(0,3*0,7)=0,8</t>
  </si>
  <si>
    <t xml:space="preserve">        0*0,8/70=0;</t>
  </si>
  <si>
    <t>S1=10/10=1</t>
  </si>
  <si>
    <t>S2=37/37=1</t>
  </si>
  <si>
    <t>S3=4/4=1</t>
  </si>
  <si>
    <t xml:space="preserve">         (0,3*1)+(0,3*1)+(0,3*1)=0,9</t>
  </si>
  <si>
    <t xml:space="preserve">        18,0*0,9/272,0=0,1 - низкоэффекивная;</t>
  </si>
  <si>
    <t>S1=9,3/9=1,03</t>
  </si>
  <si>
    <t>S2=32/31=1,03</t>
  </si>
  <si>
    <t>S3=39/36=1,08</t>
  </si>
  <si>
    <t>S4=27/27=1</t>
  </si>
  <si>
    <t xml:space="preserve">         (0,3*1,03)+(0,3*1,03)+(0,3*1,08)+(0,3*1)=1,2</t>
  </si>
  <si>
    <t xml:space="preserve">        504,5*1,2/352=1,7 - эффективная;</t>
  </si>
  <si>
    <t>S1=9,5/3,6=2,6</t>
  </si>
  <si>
    <t>S3=100/100=1</t>
  </si>
  <si>
    <t>S4=100/70=1,4</t>
  </si>
  <si>
    <t xml:space="preserve">         (0,3*2,6)+(0,3*1)+(0,3*1)+(0,3*1,4)=1,8</t>
  </si>
  <si>
    <t xml:space="preserve">        998,0*1,8/1220,0=1,5 - эффективная;</t>
  </si>
  <si>
    <t>S1=8,6/0=0</t>
  </si>
  <si>
    <t>S2=90/90=1</t>
  </si>
  <si>
    <t>S4=0/62=0</t>
  </si>
  <si>
    <t>S5=0/42,5=0</t>
  </si>
  <si>
    <t xml:space="preserve">         (0,2*0)+(0,2*1)+(0,2*1)+(0,2*0)+(0,2*0)+(0,2*1)=0,6</t>
  </si>
  <si>
    <t xml:space="preserve">        25845,9*0,6/27818,0=0,6 - низкоэффективная;</t>
  </si>
  <si>
    <t xml:space="preserve">19. МП «Противодействие экстремизму и профилактика терроризма на территории муниципального района «Борзинский  </t>
  </si>
  <si>
    <t>S1=65/65=1</t>
  </si>
  <si>
    <t>S2=0/15=0</t>
  </si>
  <si>
    <t xml:space="preserve">         (0,3*1)+(0,3*0)+(0,3*0)=0,3</t>
  </si>
  <si>
    <t xml:space="preserve">        0*0,3/35,0=0;</t>
  </si>
  <si>
    <t>S4=20/0=0</t>
  </si>
  <si>
    <t>S5=25/25=1</t>
  </si>
  <si>
    <t xml:space="preserve">         (0,2*1)+(0,2*0)+(0,2*1)+(0,2*0)+(0,2*1)=0,6</t>
  </si>
  <si>
    <t xml:space="preserve">        8733,0*0,6/8130,4=0,6 - низкоэффективная;</t>
  </si>
  <si>
    <r>
      <t xml:space="preserve">1. 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МП «Поддержка и развитие агропромышленного комплекса муниципального района "Борзинского район" на 2021-2025 годы»:</t>
    </r>
  </si>
  <si>
    <t>S1=4097/4170=1,0</t>
  </si>
  <si>
    <t>S2=4432/4132=1,1</t>
  </si>
  <si>
    <t>S3=3330/19300=0,2</t>
  </si>
  <si>
    <t xml:space="preserve">         (0,3*1,0)+(0,3*1,1)+(0,3*0,2)=0,7</t>
  </si>
  <si>
    <t xml:space="preserve">        128,15*0,7/150,0=0,6 - низкоэффективная;</t>
  </si>
  <si>
    <t>S2=0/140</t>
  </si>
  <si>
    <t>S4=0/2=0</t>
  </si>
  <si>
    <t>S7=0/5,6=0</t>
  </si>
  <si>
    <t>S8=0/3=0</t>
  </si>
  <si>
    <t xml:space="preserve">         (0,1*0)=0</t>
  </si>
  <si>
    <t xml:space="preserve">        300,0*0/12737610,0=0;</t>
  </si>
  <si>
    <t xml:space="preserve">4. МП «Безопасность дорожного движения на территории муниципального района «Борзинский район» на 2021-2025 годы» </t>
  </si>
  <si>
    <t xml:space="preserve">5. МП «Энергосбережение и повышение энергетической эффективности на 2021-2027 годы в Борзинском районе» </t>
  </si>
  <si>
    <t xml:space="preserve"> - не разработана.</t>
  </si>
  <si>
    <t>- не реализовывалась в 2021 году, из-за отсутствия финансирования.</t>
  </si>
  <si>
    <t xml:space="preserve">7. МП «Совершенствование охраны компонентов окружающей среды» на  территории муниципального района «Борзинский  </t>
  </si>
  <si>
    <t>8. МП «Поддержка социально-ориентированных некоммерческих организации на 2021-2023 годы»:</t>
  </si>
  <si>
    <t>9. МП «Развитие физической культуры и массового спорта в муниципальном районе «Борзинский район» на 2019-2021 годы»:</t>
  </si>
  <si>
    <t>на 2021-2023 годы»:</t>
  </si>
  <si>
    <t>12. МП «Укрепление общественного здоровья населения в муниципальном районе « Борзинский район» на 2020-2024 годы»:</t>
  </si>
  <si>
    <t>15. МП «Гармонизация межнациональных и межконфессиональных отношений в муниципальном районе «Борзинский</t>
  </si>
  <si>
    <t xml:space="preserve"> район» на 2021 - 2024 годы»</t>
  </si>
  <si>
    <t>S1=7/7=1</t>
  </si>
  <si>
    <t>S2=2614/1400=1,9</t>
  </si>
  <si>
    <t>S3=17/23=0,7</t>
  </si>
  <si>
    <t>S4=92/16=5,8</t>
  </si>
  <si>
    <t>S5=7/2=3,5</t>
  </si>
  <si>
    <t>S6=131/17=7,7</t>
  </si>
  <si>
    <t>S7=15273/3420=4,5</t>
  </si>
  <si>
    <t xml:space="preserve">         (0,14*1)+(0,14*1,9)+(0,14*0,7)+(0,14*5,8)+(0,14*3,5)+(0,14*7,7)+(0,14*4,5)=2,9</t>
  </si>
  <si>
    <t xml:space="preserve">        250,0*2,9/250,0=2,9 - эффективная;</t>
  </si>
  <si>
    <t>S1=0,6/0,5=1,2</t>
  </si>
  <si>
    <t>S2=0,8/0,5=1,6</t>
  </si>
  <si>
    <t>S3=1,2/0,5=2,4</t>
  </si>
  <si>
    <t>S4=1,3/0,5=2,6</t>
  </si>
  <si>
    <t xml:space="preserve">         (0,3*1,2)+(0,3*1,6)+(0,3*2,4)+(0,3*2,6)=2,4</t>
  </si>
  <si>
    <t xml:space="preserve">        36,5*2,4/380=0,2 - низкоэффективная;</t>
  </si>
  <si>
    <t>S1=135/200=0,7</t>
  </si>
  <si>
    <t>S2=135/200=0,7</t>
  </si>
  <si>
    <t xml:space="preserve">         (0,5*0,7)+(0,5*0,7)=0,7</t>
  </si>
  <si>
    <t xml:space="preserve">        115,8*0,7/120,0=0,7 - низкоэффективная;</t>
  </si>
  <si>
    <t>В программе приведено 5 целевых индикатора.</t>
  </si>
  <si>
    <t>S1=58,8/27,5=2,1</t>
  </si>
  <si>
    <t>S2=80/80=1</t>
  </si>
  <si>
    <t>S3=6624/5500=1,2</t>
  </si>
  <si>
    <t>S4=16/16=1</t>
  </si>
  <si>
    <t>S5=29,9/60=0,5</t>
  </si>
  <si>
    <t xml:space="preserve">         (0,2*2,1)+(0,2*1)+(0,2*1,2)+(0,2*1)+(0,2*0,5)=1,2</t>
  </si>
  <si>
    <t xml:space="preserve">        0*1,2/6,5=0;</t>
  </si>
  <si>
    <t xml:space="preserve"> - МП «Укрепление общественного здоровья населения в муниципальном районе "Борзинский район" на 2020 -2024 годы», в том числе: </t>
  </si>
  <si>
    <t>S1=46,3/94=0,5</t>
  </si>
  <si>
    <t>S2=65,9/65=1,01</t>
  </si>
  <si>
    <t>S3=83,2/80=1,04</t>
  </si>
  <si>
    <t>S4=751,1/1750=0,4</t>
  </si>
  <si>
    <t>S5=658,9/1550=0,4</t>
  </si>
  <si>
    <t>S6=602/650=0,9</t>
  </si>
  <si>
    <t>S7=29,3/30=1,0</t>
  </si>
  <si>
    <t xml:space="preserve">         (0,1*0,5)+(0,1*1,01)+(0,1*1,04)+(0,1*0,4)+(0,1*0,4)+(0,1*0,9)+(0,1*1,0)=0,6</t>
  </si>
  <si>
    <t xml:space="preserve">        5,0*0,6/126,0=0,02 - низкоэффективная</t>
  </si>
  <si>
    <t xml:space="preserve"> - МП «Профилактика алкоголизма, наркомании, токсикомании и табакокурения в муниципальном районе "Борзинский район" на 2021-2023 годы", в том числе:</t>
  </si>
  <si>
    <t>Борзинский район на 2021-2023 годы":</t>
  </si>
  <si>
    <t xml:space="preserve">13. МП «Профилактика алкоголизма, наркомании, токсикомании и табакокурения в муниципальном районе </t>
  </si>
  <si>
    <t>S1=85/85=1</t>
  </si>
  <si>
    <t>S2=6624/7500=0,9</t>
  </si>
  <si>
    <t>S3=91,8/88=1,04</t>
  </si>
  <si>
    <t>S4=6624/7900=0,8</t>
  </si>
  <si>
    <t>S5=37/38=1,0</t>
  </si>
  <si>
    <t>S6=87/55=1,6</t>
  </si>
  <si>
    <t xml:space="preserve">         (0,2*1)+(0,2*0,9)+(0,2*1,04)+(0,2*0,8)+(0,2*1,0)+(0,2*1,6)=1,3</t>
  </si>
  <si>
    <t xml:space="preserve">        10,0*1,3/57,0=0,2 - низкоэффективная;</t>
  </si>
  <si>
    <t>муниципального района «Борзинский район» на 2021-2023 годы":</t>
  </si>
  <si>
    <t xml:space="preserve">14. МП ««Профилактика безнадзорности и правонарушений среди несовершеннолетних на территории </t>
  </si>
  <si>
    <t xml:space="preserve"> - разработана на 2022-2024 годы.</t>
  </si>
  <si>
    <t>16. МП «Развитие культуры Борзинского района (2020-2024 годы)»:</t>
  </si>
  <si>
    <t>В программе приведено 5 целевых индикаторов.</t>
  </si>
  <si>
    <t>S1=9200/9200=1</t>
  </si>
  <si>
    <t>S2=5000/5000=1</t>
  </si>
  <si>
    <t>S3=3500/3500=1</t>
  </si>
  <si>
    <t>S4=80/80=1</t>
  </si>
  <si>
    <t>S5=8/8=1</t>
  </si>
  <si>
    <t xml:space="preserve">         (0,2*1)+(0,2*1)+(0,2*1)+(0,2*1)+(0,2*1)=1</t>
  </si>
  <si>
    <t xml:space="preserve">        556,7*1/149,5=3,7 - эффективная;</t>
  </si>
  <si>
    <t>S1=41,4/30=1,4</t>
  </si>
  <si>
    <t>S2=57/70=0,8</t>
  </si>
  <si>
    <t>S3=1/1,3=0,8</t>
  </si>
  <si>
    <t>S4=4196/4196=1</t>
  </si>
  <si>
    <t xml:space="preserve">         (0,3*1,4)+(0,3*0,8)+(0,3*0,8)+(0,3*1)=1,2</t>
  </si>
  <si>
    <t xml:space="preserve">        9941,9*1,2/61810,0=0,2 - низкоэффективная;</t>
  </si>
  <si>
    <t>17. МП «Развитие туризма на территории муниципального района "Борзинский район" на 2020-2024 годы":</t>
  </si>
  <si>
    <t>В программе приведено 9 целевых индикаторов.</t>
  </si>
  <si>
    <t>S1=0/0=0</t>
  </si>
  <si>
    <t>S3=0/15=0</t>
  </si>
  <si>
    <t>S4=0/500=0</t>
  </si>
  <si>
    <t>S5=0/500=0</t>
  </si>
  <si>
    <t>S6=0/2=0</t>
  </si>
  <si>
    <t>S7=0/125=0</t>
  </si>
  <si>
    <t>S8=3/3=1</t>
  </si>
  <si>
    <t>S9=200/200=1</t>
  </si>
  <si>
    <t xml:space="preserve">     =1/9=0,1</t>
  </si>
  <si>
    <t xml:space="preserve">         (0,1*1)+(0,1*1)=0,2</t>
  </si>
  <si>
    <t xml:space="preserve">        0*0,2/15980,0=0;</t>
  </si>
  <si>
    <t>S1=831/1072=0,8</t>
  </si>
  <si>
    <t>S2=1354/3450=0,4</t>
  </si>
  <si>
    <t>S4=41/60=0,7</t>
  </si>
  <si>
    <t>S5=22/45=0,5</t>
  </si>
  <si>
    <t>S6=4,9/20,2=0,2</t>
  </si>
  <si>
    <t>S7=34/30=1,1</t>
  </si>
  <si>
    <t>S3=46/60=0,8</t>
  </si>
  <si>
    <t xml:space="preserve">         (0,14*0,8)+(0,14*0,4)+(0,14*0,8)+(0,14*0,7)+(0,14*0,5)+(0,14*0,2)+(0,14*1,1 )=0,63</t>
  </si>
  <si>
    <t xml:space="preserve">        0*0,63/160=0 - низкоэффективная;</t>
  </si>
  <si>
    <t>Снижение индикаторов объясняется сложной эпидем. обстановкой, введение ограничительных мероприятий  (COVID-2019)</t>
  </si>
  <si>
    <t>Увеличение объема муниципальных закупок товаров, работ, услуг</t>
  </si>
  <si>
    <t>-  МП «Комплексное развитие сельских территорий  в муниципальном районе "Борзинский район  на 2020 -2024 годы», в том числе:</t>
  </si>
  <si>
    <t>- МП «Развитие малого и среднего предпринимательства в муниципальном районе «Борзинский район» на 2020 - 2022 годы», в том числе:</t>
  </si>
  <si>
    <t xml:space="preserve"> - МП «Энергосбережение и повышение энергетической эффективности на 2021-2027 годы в Борзинском районе»</t>
  </si>
  <si>
    <t>- МП "Обеспечение коммунальной техникой муниципального района «Борзинский район» на 2018-2022 год», в том числе:</t>
  </si>
  <si>
    <r>
      <t xml:space="preserve"> - МП «Профилактика преступлений и правонарушений в муниципальном районе «Борзинский район» на </t>
    </r>
    <r>
      <rPr>
        <b/>
        <sz val="10"/>
        <color theme="1"/>
        <rFont val="Times New Roman"/>
        <family val="1"/>
        <charset val="204"/>
      </rPr>
      <t>2021-2023 годы</t>
    </r>
    <r>
      <rPr>
        <b/>
        <sz val="10"/>
        <color rgb="FF000000"/>
        <rFont val="Times New Roman"/>
        <family val="1"/>
        <charset val="204"/>
      </rPr>
      <t>»,  в том числе:</t>
    </r>
  </si>
  <si>
    <t xml:space="preserve"> - МП «Содействие занятости несовершеннолетних граждан муниципального района «Борзинский район» на 2022-2024 годы», в том числе:</t>
  </si>
  <si>
    <r>
      <t xml:space="preserve">Задача 1.  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Обеспечение занятости несовершеннолетних граждан в возрасте  от 14 до 18 лет в свободное от учебы время</t>
    </r>
  </si>
  <si>
    <t>Содействие в трудоустройстве несовершеннолетних в возрасте 14-18 лет на временные работы, проживающих в сельской местности</t>
  </si>
  <si>
    <t>Содействие в трудоустройстве  несовершеннолетних граждан в возрасте 14-18 лет, состоящих на учете в КДН и ЗП</t>
  </si>
  <si>
    <r>
      <t xml:space="preserve">Задача 2.  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Охват профориентационными услугами несовершеннолетних граждан в возрасте от 14 до 18 лет</t>
    </r>
  </si>
  <si>
    <t>Оказание государственных услуг по профессиональной ориентации несовершеннолетних граждан в возрасте от 14 до 18 лет</t>
  </si>
  <si>
    <t>Факт  2021 года</t>
  </si>
  <si>
    <t>Трудоустройство несовершеннолетних граждан в возрасте от 14 до 18 лет, проживающих в сельской местности</t>
  </si>
  <si>
    <t>Доля трудоустроенных  несовершеннолетних граждан от общего количества несовершеннолетних граждан в возрасте 14-18 лет, состоящих на учете в КДН и ЗП</t>
  </si>
  <si>
    <t>Снижение уровня правонарушений, сокращение случаев алкоголизма, наркомании, преступности в подростковой  среде</t>
  </si>
  <si>
    <t>Охват профориентационными услугами несовершеннолетних граждан в возрасте от 14 до 18 лет</t>
  </si>
  <si>
    <t xml:space="preserve"> - МП «Развитие физической культуры и массового спорта в муниципальном районе «Борзинский район» на 2022-2024 годы», в том числе:</t>
  </si>
  <si>
    <t>ГП "Борзинское"</t>
  </si>
  <si>
    <t>ГП "Шерловогорское"</t>
  </si>
  <si>
    <t>Задача 1. Развитие массовых форм физической культуры и спорта, формирование у населения осознанной потребности в систематических занятиях физическими упражнениями</t>
  </si>
  <si>
    <t>Новогодний турнир по боче и дартсу среди людей ОВЗ и детей-инвалидов</t>
  </si>
  <si>
    <t>Муниципальные соревнования по волейболу среди школьников в рамках Всероссийских спортивных игр «Президентские спортивные игры»</t>
  </si>
  <si>
    <t>Районная Зимняя спартакиада людей Ограниченными возможностями здоровья (ОВЗ)</t>
  </si>
  <si>
    <t>Турнир по волейболу среди мужских команд, посвященный празднованию 23 февраля</t>
  </si>
  <si>
    <t>Открытое первенство города Борзя по боксу памяти мастеров спорта СССР В.Н.Хузахметова Г.М.Черникова</t>
  </si>
  <si>
    <t>6.</t>
  </si>
  <si>
    <t>Районные соревнования среди школьников по шахматам «Белая ладья»</t>
  </si>
  <si>
    <t>7.</t>
  </si>
  <si>
    <t>Первенство района среди мужчин по волейболу среди КФК</t>
  </si>
  <si>
    <t>8.</t>
  </si>
  <si>
    <t>Первенство района среди женщин  по волейболу среди КФК</t>
  </si>
  <si>
    <t>9.</t>
  </si>
  <si>
    <t>Турнир по волейболу среди женских команд, посвященный празднованию Международному женскому дню
8 марта.</t>
  </si>
  <si>
    <t>10.</t>
  </si>
  <si>
    <t>Муниципальный этап по многоборью в рамках Всероссийских спортивных игр «Президентские состязания».</t>
  </si>
  <si>
    <t>Первенство района по настольному теннису среди КФК</t>
  </si>
  <si>
    <t>12.</t>
  </si>
  <si>
    <t>Районная спартакиада допризывной молодежи</t>
  </si>
  <si>
    <t>13.</t>
  </si>
  <si>
    <t>Межрегиональный турнир класса «Б» по боксу памяти тренера и основателя Борзинской ДЮСШ Ю.Н. Саранина</t>
  </si>
  <si>
    <t>14.</t>
  </si>
  <si>
    <t>Легкоатлетическая эстафета на приз газеты
«Даурская новь»</t>
  </si>
  <si>
    <t>15.</t>
  </si>
  <si>
    <t>Районная спартакиада инвалидов</t>
  </si>
  <si>
    <t>16.</t>
  </si>
  <si>
    <t>Краевая спартакиада допризывной молодежи</t>
  </si>
  <si>
    <t>17.</t>
  </si>
  <si>
    <t>Открытое личное первенство района по силовому экстриму памяти Войлошникова И.П.</t>
  </si>
  <si>
    <t>18.</t>
  </si>
  <si>
    <t xml:space="preserve">Открытые соревнования внедорожников по кольцевой гонке «Борзинский прорыв» </t>
  </si>
  <si>
    <t>19.</t>
  </si>
  <si>
    <t>Региональные соревнования по Всероссийскому физкультурному спортивному комплексу ГТО среди школьников</t>
  </si>
  <si>
    <t>20.</t>
  </si>
  <si>
    <t>Краевая спартакиада «Летние Забайкальские игры»</t>
  </si>
  <si>
    <t>21.</t>
  </si>
  <si>
    <t>Открытый межрайонный турнир по волейболу
МУ ДО  «БЦДЮТ и С» среди девушек</t>
  </si>
  <si>
    <t>22.</t>
  </si>
  <si>
    <t>День физкультурника</t>
  </si>
  <si>
    <t>23.</t>
  </si>
  <si>
    <t>Краевая спартакиада инвалидов</t>
  </si>
  <si>
    <t>24.</t>
  </si>
  <si>
    <t>Районная  спартакиады пенсионеров</t>
  </si>
  <si>
    <t>25.</t>
  </si>
  <si>
    <t>Краевая спартакиады пенсионеров</t>
  </si>
  <si>
    <t>26.</t>
  </si>
  <si>
    <t>Всероссийский день бега  «Кросс нации»</t>
  </si>
  <si>
    <t>27.</t>
  </si>
  <si>
    <t>Туриада, посвященная Всероссийскому дню туриста, в рамках реализации ВФСК «Готов к труду и обороне»</t>
  </si>
  <si>
    <t>28.</t>
  </si>
  <si>
    <t>Муниципальный этап соревнований по легкой атлетике в рамках краевой спартакиады школьников
«От массовости к мастерству»</t>
  </si>
  <si>
    <t>29.</t>
  </si>
  <si>
    <t>Региональные соревнования по ВФСК «ГТО» в рамках краевой спартакиады школьников «От массовости к мастерству»</t>
  </si>
  <si>
    <t>30.</t>
  </si>
  <si>
    <t>Муниципальный  турнир по футболу среди школьников</t>
  </si>
  <si>
    <t>31.</t>
  </si>
  <si>
    <t>Муниципальный этап соревнований «Веселые старты» в рамках краевой спартакиады школьников
«От массовости к мастерству»</t>
  </si>
  <si>
    <t>32.</t>
  </si>
  <si>
    <t>Открытое первенство МУ ДО  «БЦДЮТ и С» по волейболу среди юношей</t>
  </si>
  <si>
    <t>33.</t>
  </si>
  <si>
    <t>Региональные соревнования по легкой атлетике в рамках краевой спартакиады среди обучающихся общеобразовательных учреждений школьников
«От массовости к мастерству»</t>
  </si>
  <si>
    <t>34.</t>
  </si>
  <si>
    <t>Региональный  этап соревнований «Веселые старты» в рамках краевой спартакиады школьников
«От массовости к мастерству»</t>
  </si>
  <si>
    <t>35.</t>
  </si>
  <si>
    <t>Региональные соревнования по баскетболу в рамках чемпионата  ШБЛ  «КЭС-БАСКЕТ»</t>
  </si>
  <si>
    <t>36.</t>
  </si>
  <si>
    <t>Муниципальные соревнования по баскетболу в рамках чемпионата  ШБЛ  «КЭС-БАСКЕТ»</t>
  </si>
  <si>
    <t>37.</t>
  </si>
  <si>
    <t>Муниципальный этап президентские игры</t>
  </si>
  <si>
    <t>38.</t>
  </si>
  <si>
    <t>Муниципальный этап президентские состязания</t>
  </si>
  <si>
    <t>Задача 2. Пропаганда здорового образа жизни, снижение криминогенной напряженности молодежной среде, взаимодействие со С.М.И. 
и привлечение волонтерского движения в массовом спорте</t>
  </si>
  <si>
    <t>Размещение информации в СМИ в целях Развития физической культуры и массового спорта в муниципальном районе «Борзинский район</t>
  </si>
  <si>
    <t>Рекламная продукция афиши, баннеры, плакаты</t>
  </si>
  <si>
    <t>Флешмоб «Дружно, весело, вместе, с оптимизмом за здоровый образ жизни» среди воспитанников детского дома  и школ-интернатов  оставшихся без попечения родителей, ГУСО «Шерловогорский ЦПДОПР Аквамарин»</t>
  </si>
  <si>
    <t>Молодежная экологическая акция «Чистота – залог здоровья» в общеобразовательных организациях и профессиональных образовательных организаций</t>
  </si>
  <si>
    <t>Конкурсы плакатов, рисунков, посвященные здоровому образу жизни</t>
  </si>
  <si>
    <t>Проведение конкурсов, способствующих активному вовлечению молодёжи в целях пропаганды и формирования здорового образа жизни</t>
  </si>
  <si>
    <t>Вовлечение молодежи в интеллектуально-творческие мероприятия по пропаганде здорового образа жизни проводимые в онлайн-формате</t>
  </si>
  <si>
    <t>Акция «10 тысяч шагов к здоровью»</t>
  </si>
  <si>
    <t>Физкультурно-массовые спортивные мероприятия, посвящённые «Дню защиты детей» в целях пропаганды спорта</t>
  </si>
  <si>
    <t>Физкультурно-массовые спортивные мероприятия, посвященные Дню  города Борзя в целях пропаганды спорта</t>
  </si>
  <si>
    <t>Работа летних оздоровительных площадок и пришкольных лагерей в целях привлечения к занятиям физической культурой и спортом с привлечением несовершеннолетних состоящих на учете в КДН и ЗП, а также находящихся в социальном опасном положении</t>
  </si>
  <si>
    <t>Флешмоб, посвященный Всемирному дню здоровья
(7 апреля)</t>
  </si>
  <si>
    <t>Волонтёрская акция ко Всемирному дню здоровья</t>
  </si>
  <si>
    <t>Мероприятие в общеобразовательных учреждениях и ДОУ посвященные всемирному дню мытья рук 
(15 октября)</t>
  </si>
  <si>
    <t>Проведение акции способствующих активному вовлечению молодёжи в целях пропаганды и формирования здорового образа жизни</t>
  </si>
  <si>
    <t>Задача 3. Строительство, оснащение, развитие и сохранение материально-технической базы учреждений физической культуры и  спорта, путем участия в проектах Федеральных программ и программ развития Забайкальского края 2022-2024 годы</t>
  </si>
  <si>
    <t>Наградная атрибутика (грамоты, медали, кубки, дипломы) 37 организаций</t>
  </si>
  <si>
    <t>Увеличение доли граждан, систематически занимающихся физической культурой и спортом в муниципальном районе</t>
  </si>
  <si>
    <t>Увеличение доли населения выполнившего нормативы испытаний тестов ГТО, в общей численности населения, принявшего участия в выполнении нормативов испытаний тестов ГТО</t>
  </si>
  <si>
    <t>Увеличение доли граждан, занимающихся в физкультурно-спортивных организациях, осуществляющих подготовку спортивного резерва, в общей численности детей и молодежи в возрасте 
6-15 лет</t>
  </si>
  <si>
    <t>Увеличение  обеспеченности спортивными объектами исходя из единовременной пропускной способности</t>
  </si>
  <si>
    <r>
      <t xml:space="preserve"> - МП «Профилактика преступлений и правонарушений в муниципальном районе «Борзинский район» на </t>
    </r>
    <r>
      <rPr>
        <b/>
        <sz val="10"/>
        <color theme="1"/>
        <rFont val="Times New Roman"/>
        <family val="1"/>
        <charset val="204"/>
      </rPr>
      <t>2021-2023 годы</t>
    </r>
    <r>
      <rPr>
        <b/>
        <sz val="10"/>
        <color rgb="FF000000"/>
        <rFont val="Times New Roman"/>
        <family val="1"/>
        <charset val="204"/>
      </rPr>
      <t>»</t>
    </r>
  </si>
  <si>
    <t xml:space="preserve"> - МП «Укрепление общественного здоровья населения в муниципальном районе "Борзинский район" на 2020 -2024 годы», в том числе: В НОВОЙ РЕДАКЦИИ</t>
  </si>
  <si>
    <t xml:space="preserve">Организация и проведение массовых профилактических и просветительских акций:
«Трезвость – это здорово»,
«Трезвость – выбор сильных», «Лагерь-территория здоровья»
</t>
  </si>
  <si>
    <t>Проведение интерактивных занятий с показом видеофильма «Наркотики. Секреты манипуляции» с приглашением сотрудников Борзинского линейного отдела МВД РФ на транспорте</t>
  </si>
  <si>
    <t>Проведение социально-психологического тестирования обучающихся общеобразовательных организаций в рамках исполнения Федерального закона от 07.06.2013г. № 120-ФЗ</t>
  </si>
  <si>
    <t>Разработка, изготовление и распространение в рамках проводимых профилактических мероприятий печатной продукции, средств наглядной агитации, методической литературы по вопросам профилактики алкоголизма и наркомании, пропаганде здорового образа жизни</t>
  </si>
  <si>
    <t>Организация размещения в средствах массовой информации публикаций об общественных инициативах и социально значимых мероприятиях, направленных на укрепление здоровья населения, привлечение населения к занятиям физической культурой, спортом, освещение хода реализации национального проекта «Здоровье», пропаганду здорового образа жизни</t>
  </si>
  <si>
    <t>Организация и проведение  конкурса социальной рекламы, направленной на профилактику наркомании и алкоголизма</t>
  </si>
  <si>
    <r>
      <t xml:space="preserve"> - МП «Профилактика безнадзорности и правонарушений среди несовершеннолетних на территории муниципального района «Борзинский район» на </t>
    </r>
    <r>
      <rPr>
        <b/>
        <sz val="10"/>
        <color theme="1"/>
        <rFont val="Times New Roman"/>
        <family val="1"/>
        <charset val="204"/>
      </rPr>
      <t>2022-2024 годы</t>
    </r>
    <r>
      <rPr>
        <b/>
        <sz val="10"/>
        <color rgb="FF000000"/>
        <rFont val="Times New Roman"/>
        <family val="1"/>
        <charset val="204"/>
      </rPr>
      <t>», в том числе:</t>
    </r>
  </si>
  <si>
    <t>Задача 1. Развитие системы раннего выявления семей, находящихся в социально-опасном положении, профилактика социального сиротства</t>
  </si>
  <si>
    <t>Организация и проведение тематических мероприятий с семьями в целях укрепления детско-родительских отношений и восстановления семейных традиций.</t>
  </si>
  <si>
    <t>Продолжить работу родительских ликбезов – просвещение родителей по детской педагогике и психологии.</t>
  </si>
  <si>
    <t>Работа Школы приемных родителей на базе ГАУСО ШРЦ «Топаз».</t>
  </si>
  <si>
    <t>Оказание психологической, социальной, материальной помощи семьям с несовершеннолетними детьми, состоящими на учете СОП и ТЖС.</t>
  </si>
  <si>
    <t>Задача 2. Своевременное выявление и устранение причин и условий, способствующих совершению правонарушений несовершеннолетними, а также в отношении несовершеннолетних</t>
  </si>
  <si>
    <t>Работа родительского всеобуча «Родитель+»</t>
  </si>
  <si>
    <t>Проведение целевых оперативно-профилактических мероприятий «Подросток», «Несовершеннолетние», «Условник» совместно с сотрудниками ПДН ОМВД России по Борзинскому району и  Борзинский филиал ФКУ УИИ УФСИН.</t>
  </si>
  <si>
    <t>Организация и проведение Дня детского телефона доверия.</t>
  </si>
  <si>
    <t>Организация работы наставников с несовершеннолетними, состоящими на профилактическом учете с привлечением сотрудников  ОМВД России по Борзинскому району,  Борзинского линейного отдела МВД России на транспорте  и  Борзинский филиал ФКУ УИИ УФСИН.</t>
  </si>
  <si>
    <t>Внедрение психокоррекционных программ «Управление гневом».</t>
  </si>
  <si>
    <t>Час правовой грамотности «Ответственность несовершеннолетних за продажу и распространение наркотиков и психотропных веществ.</t>
  </si>
  <si>
    <t>Задача 3. Повышение качества индивидуальной профилактической работы с несовершеннолетними и их семьями</t>
  </si>
  <si>
    <t>Проведение тренингов, практических занятий и семинаров по проблемам профилактики безнадзорности и правонарушений несовершеннолетних.</t>
  </si>
  <si>
    <t>Повышение профессиональных компетенций педагогов, специалистов служб сопровождения образовательных учреждений в вопросах профилактики девиантного поведения обучающихся.</t>
  </si>
  <si>
    <t>Проведение межведомственных рейдовых мероприятий по семьям, находящихся на всех видах профилактического учета.</t>
  </si>
  <si>
    <t>Проведение Единого дня профилактики в образовательных учреждениях с привлечением сотрудников  ПДН ОМВД России по Борзинскому району,  Борзинский филиал ФКУ УИИ УФСИН и Борзинской межрайонной прокуратуры.</t>
  </si>
  <si>
    <t>Районный конкурс на лучшую организацию профилактической работы в образовательных учреждениях.</t>
  </si>
  <si>
    <t>Задача 4. Создание системы стимулов для ведения законопослушного образа жизни</t>
  </si>
  <si>
    <t>Проведение  ежегодной акции «Все дети в школу».</t>
  </si>
  <si>
    <t>Районный конкурс видеороликов по профилактике правонарушений и правонарушений.</t>
  </si>
  <si>
    <t>Проведение профилактического мероприятия «Правильный выбор» для несовершеннолетних, состоящих на учете ЕДН и ЗП.</t>
  </si>
  <si>
    <t>Количество несовершеннолетних, находящихся в социально-опасном положении.</t>
  </si>
  <si>
    <t>Количество семей, находящихся в социально-опасном положении.</t>
  </si>
  <si>
    <t>семьи</t>
  </si>
  <si>
    <t>Количество  преступлений, общественно-опасных деяний совершенных несовершеннолетними.</t>
  </si>
  <si>
    <t>Количество преступлений, совершенных в отношении несовершеннолетних.</t>
  </si>
  <si>
    <t>Количество выявленных фактов жестокого обращения с детьми.</t>
  </si>
  <si>
    <t>Доля несовершеннолетних, в отношении которых прекращена индивидуальная профилактическая работа по причине улучшения ситуации.</t>
  </si>
  <si>
    <t>Доля семей, признанных находящимися в социально опасном положении либо отнесенных к данной категории, в отношении которых прекращена профилактическая работа (снят статус семьи, находящейся в социально опасном положении) по причине улучшения ситуации.</t>
  </si>
  <si>
    <t>Количество межведомственных мероприятий, направленных на профилактику безнадзорности и правонарушений несовершеннолетних.</t>
  </si>
  <si>
    <t>Доля несовершеннолетних, состоящих на различных видах профилактического учета, охваченных организованными формами занятости, отдыха и оздоровления.</t>
  </si>
  <si>
    <t>Доля несовершеннолетних, состоящих на различных видах профилактического учета, вовлеченных культурно-массовые мероприятия, от общего количества несовершеннолетних, состоящих на профилактическом учете.</t>
  </si>
  <si>
    <t>Численность участников мероприятий, направленных на этнокультурное развитие народов России, проживающих в муниципальном районе «Борзинский район»</t>
  </si>
  <si>
    <t>Доля общеобразовательных учреждений Борзинского района, в которых обновлено содержание и методы обучения предметов области "Технология" и других предметных областей</t>
  </si>
  <si>
    <t>Численность охваченных основными и доролнительными общеобразовательными программами цифрового, естественнонаучного и гуманитарного профилей</t>
  </si>
  <si>
    <t>доля учащихся обучающихся, которым обеспечена возмонжность изучать предметную область "Технология" на базе организаций, имеющих высокооснащенные места</t>
  </si>
  <si>
    <t>обновлена материально-техническая база для формирования и обучающихся современных технологических и гуманитарных навыков. Создана материально-техническая база для реализации основных и дополнительных общеобразовательных программ цифрового и гуманитраного профилей в общеобразовательных учреждениях, расположенных в сельской местности</t>
  </si>
  <si>
    <t xml:space="preserve">2.7 </t>
  </si>
  <si>
    <t>внедрена целевая модель цифровой образовательной среды</t>
  </si>
  <si>
    <t>Количество выпускников, награжденных медалью "Гордость Забайкалья"</t>
  </si>
  <si>
    <t>Количество школьников,  награжденных премией "Будущее Забайкалья"</t>
  </si>
  <si>
    <t>2.10</t>
  </si>
  <si>
    <t>94,7</t>
  </si>
  <si>
    <t>1) Строительство плоскостной спортивной площадки в с.Соловьевск и Кондуй</t>
  </si>
  <si>
    <t>ФБ/КБ</t>
  </si>
  <si>
    <t>2) Строительство плоскостных спортивных площадок в селах Южное, Цаган-Олуй и Передняя Бырка</t>
  </si>
  <si>
    <t>2) Игровая спортивная площадка СП "Новоборзинское"</t>
  </si>
  <si>
    <t>Организаци освещения территорий</t>
  </si>
  <si>
    <t>Установка электрооборудования для уличного освещения в сельском поселении Усть-Озерское"</t>
  </si>
  <si>
    <t>1) Строительство площадок для контейнеров в с. Усть-Озерское</t>
  </si>
  <si>
    <t>2) Строительство площадок для контейнеров в с. Кондуйское</t>
  </si>
  <si>
    <t>3) Строительство площадок для контейнеров в с. Курунзулайское</t>
  </si>
  <si>
    <t>4) Строительство площадок для контейнеров в с. Переднебыркинское</t>
  </si>
  <si>
    <t>1) Сохранение и восстановление памятника героям ВОВ в с. Цаган-Олуй</t>
  </si>
  <si>
    <t>3) Сохранение и восстановление памятника героям ВОВ в с. Ключевское</t>
  </si>
  <si>
    <t>4) Сохранение и восстановление памятника героям ВОВ в с.Чиндант</t>
  </si>
  <si>
    <t>5) Сохранение и восстановление памятника героям ВОВ 1941-1945 гг. в СП "Усть-Озерское"</t>
  </si>
  <si>
    <t>Количество плакатов, размещенные в городских поселениях</t>
  </si>
  <si>
    <t>шт</t>
  </si>
  <si>
    <t>Количество учебной литературы, доставленой в общеобразовательные и дошкольные учреждении</t>
  </si>
  <si>
    <t>Количество акций по теме "Безопасноть дорожного движения"</t>
  </si>
  <si>
    <t xml:space="preserve">Количество памяток по дисциплине учатников дорожного </t>
  </si>
  <si>
    <t>Количество буклетов по дисциплине  участников дорожного движения</t>
  </si>
  <si>
    <t xml:space="preserve"> </t>
  </si>
  <si>
    <t>Строительство нового (модульного здания)  СДК с. Ключевское</t>
  </si>
  <si>
    <t>МП "Совершенствование охраны компонентов окружающей среды на территории муниципального района "Борзинский район" на 2022-2026 годы"</t>
  </si>
  <si>
    <t>Сохранение и восстановление историко-культурных памятников</t>
  </si>
  <si>
    <t>В пределах финансирования</t>
  </si>
  <si>
    <t>Не разработаны</t>
  </si>
  <si>
    <t>0701</t>
  </si>
  <si>
    <t>- МП «Улучшение условий и охраны труда в муниципальном районе «Борзинский район» на 2022 – 2024 годы», в том числе:</t>
  </si>
  <si>
    <t>Задача 1.   Улучшение условий и охраны труда в организациях Борзинского района с целью снижения профессиональных рисков</t>
  </si>
  <si>
    <t>Проведение СОУТ, в бюджетных учреждениях с последующим информированием работников об условиях и охране труда на рабочих местах</t>
  </si>
  <si>
    <t>Обеспечение проведения предварительных и периодических медицинских осмотров, психиатрических освидетельствований  в бюджетных учреждениях, где АМР «Борзинский район» является учредителем</t>
  </si>
  <si>
    <t>Обеспечение работников средствами индивидуальной и коллективной защиты</t>
  </si>
  <si>
    <t>Обеспечение санитарно-бытового и лечебно-профилактического обслуживания работников организаций в соответствии с требованиями охраны труда</t>
  </si>
  <si>
    <t>Проведение анализа состояний условий и охраны труда в организациях района</t>
  </si>
  <si>
    <t>Проведение конкурсов по охране труда</t>
  </si>
  <si>
    <t>Изучение и распространение передового опыта по охране труда</t>
  </si>
  <si>
    <t>Содействие созданию служб по охране труда в организациях</t>
  </si>
  <si>
    <t>Задача 2.   Информационное  обеспечение условий и охраны труда</t>
  </si>
  <si>
    <t>Организация обучения руководителей и специалистов организаций района  по охране труда</t>
  </si>
  <si>
    <t>Проведение семинаров, совещаний по вопросам охраны труда</t>
  </si>
  <si>
    <t>Освещение в СМИ вопросов охраны труда</t>
  </si>
  <si>
    <t>Проведение уведомительной регистрации коллективных договоров организаций всех форм собственности, заключенных на территории муниципального образования, за исключением коллективных договоров краевых и федеральных бюджетных, автономных и казенных учреждений, уведомительной регистрации территориальных соглашений</t>
  </si>
  <si>
    <t xml:space="preserve">Информирование руководителей организаций:
А) об организациях, оказывающих услуги по охране труда ;
Б) о нормативно-правовых актах РФ и органов местного самоуправления;
В) о перечне аккредитованных организаций проводящих СОУТ
</t>
  </si>
  <si>
    <t>Доля учреждений с проведенной специальной оценкой условий труда от общего числа подлежащих проведению</t>
  </si>
  <si>
    <t>Снижение случаев производственного травматизма</t>
  </si>
  <si>
    <t>Кол.  случ.</t>
  </si>
  <si>
    <t>Охват учреждений проверками по соблюдению трудового законодательства</t>
  </si>
  <si>
    <t>Уч.</t>
  </si>
  <si>
    <t>Количество руководителей и специалистов по охране труда, прошедших обучение по охране труда</t>
  </si>
  <si>
    <t>Субсидия не выплачивалась</t>
  </si>
  <si>
    <t>0504</t>
  </si>
  <si>
    <t>-1 ( участие в конкурсе не принимали)</t>
  </si>
  <si>
    <t>-6 (показатель не достигнут в связи с выбытием из ОУ обучающихся, из числа потенциальных претендентов на получение медалт, за пределы района)</t>
  </si>
  <si>
    <t>97,9</t>
  </si>
  <si>
    <t>Количество рекламы в средствах массовой информации по дисциплине участников дорожного движения</t>
  </si>
  <si>
    <r>
      <t xml:space="preserve">1.2.1. Проведение в образовательных учреждениях Борзинского района с привлечением работников </t>
    </r>
    <r>
      <rPr>
        <sz val="14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Отдела МВД России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бесед, лекции, круглых столов.</t>
    </r>
  </si>
  <si>
    <t>50,4</t>
  </si>
  <si>
    <t>7,5</t>
  </si>
  <si>
    <t>6,25</t>
  </si>
  <si>
    <t>90,7</t>
  </si>
  <si>
    <t>15,3</t>
  </si>
  <si>
    <t>41,3</t>
  </si>
  <si>
    <t>5,7</t>
  </si>
  <si>
    <t>Мероприятия подпрограммы выполнены в полном объеме</t>
  </si>
  <si>
    <t>Меропрития выполнены в полном объеме</t>
  </si>
  <si>
    <t>Мероприятия выполнены в полном объеме</t>
  </si>
  <si>
    <t>Мероприятия подпрограммы выполнены  частично</t>
  </si>
  <si>
    <t>Пропаганда ФК и спорта</t>
  </si>
  <si>
    <t xml:space="preserve">Выполнено  </t>
  </si>
  <si>
    <t>Изменился порядок налогообложения</t>
  </si>
  <si>
    <t>-  МП «Комплексное развитие сельских территорий  в муниципальном районе "Борзинский район  на 2022 -2025годы», в том числе:</t>
  </si>
  <si>
    <t>район» на 2022-2026 годы»:</t>
  </si>
  <si>
    <t>2. МП «Комплексное развитие сельских территорий в муниципальном районе «Борзинский район» на 2022-2025 годы»:</t>
  </si>
  <si>
    <t>S2=0,0/55,0=0,0</t>
  </si>
  <si>
    <t>S1=0,0/3,0=0</t>
  </si>
  <si>
    <t xml:space="preserve">     =1,0/5,0=0,2</t>
  </si>
  <si>
    <t xml:space="preserve">     =1,0/7,0=0,14</t>
  </si>
  <si>
    <t>S1=7,0/7,0=1,0</t>
  </si>
  <si>
    <t>S5=2,0/8,0=0,25</t>
  </si>
  <si>
    <t xml:space="preserve">     =1,0/4,0=0,25</t>
  </si>
  <si>
    <t xml:space="preserve">     =1,0/10,0=0,1</t>
  </si>
  <si>
    <t>S1=0,0/0,0=0,0</t>
  </si>
  <si>
    <t>S2=0,0/1,0=0,0</t>
  </si>
  <si>
    <t xml:space="preserve">     =1,0/9,0=0,1</t>
  </si>
  <si>
    <t xml:space="preserve">     =1,0/3,0=0,33</t>
  </si>
  <si>
    <t>S1=12,0/11,0=1,09</t>
  </si>
  <si>
    <t>S6=100,0/100,0=1,0</t>
  </si>
  <si>
    <t>S3=80,0/80,0=1,0</t>
  </si>
  <si>
    <t>S3=0,0/0,0=0,0</t>
  </si>
  <si>
    <t>В программе приведено 4 целевых индикатора</t>
  </si>
  <si>
    <t xml:space="preserve"> - В программе приведено 6 целевых индикаторов</t>
  </si>
  <si>
    <t xml:space="preserve"> В программе приведено 10 целевых индикаторов</t>
  </si>
  <si>
    <t>муниципального района «Борзинский район» на 2022-2024 годы":</t>
  </si>
  <si>
    <t xml:space="preserve">Сводный отчет о реализации муниципальных программ муниципального района «Борзинский район» за 2023 год </t>
  </si>
  <si>
    <t>Факт  2022 года</t>
  </si>
  <si>
    <t>Количество СМСП увеличилось</t>
  </si>
  <si>
    <t>Численность занятых на малых предприятиях увеличилась, в связи с увеличением количества СМСП</t>
  </si>
  <si>
    <t>20 - потреб. рынок, 2 - АПК</t>
  </si>
  <si>
    <t>Увеличилось число консультаций в сфере АПК</t>
  </si>
  <si>
    <t>Увеличилось количество ярмарок выходного дня</t>
  </si>
  <si>
    <t>Фактическая потребность</t>
  </si>
  <si>
    <t>Корректировка планов</t>
  </si>
  <si>
    <t>СП «Усть-Озерское»</t>
  </si>
  <si>
    <t>Увеличение МРОТ и суммы выплат</t>
  </si>
  <si>
    <t>Увеличение МРОТ,сокращение мест</t>
  </si>
  <si>
    <t>Недостаточная профилактическая работа</t>
  </si>
  <si>
    <t>От количества трудоустроенных</t>
  </si>
  <si>
    <t>1.3.4</t>
  </si>
  <si>
    <t>Районный фестиваль творчества инвалидов "Здравствуй, мир!"</t>
  </si>
  <si>
    <t>Смертность из-за участия на СВО</t>
  </si>
  <si>
    <t>Проведение диспансеризации и медицинских осмотров</t>
  </si>
  <si>
    <t>Доступность приобретения, отсутствие ограничительных мер по времени реализации алкогольной продукции</t>
  </si>
  <si>
    <t>Не выполнено</t>
  </si>
  <si>
    <t>Не готова ПСД, мероприятия перенесли на 2025г.</t>
  </si>
  <si>
    <t>Финансирование было произведено по государственной программе "Развитие культуры в Забайкальском крае" и по проекту "Малые дела" партии "Единая Россия". Выполнено</t>
  </si>
  <si>
    <t>Не выполнено.            Отсутствие финансирования</t>
  </si>
  <si>
    <t xml:space="preserve">Финансирование было произведено по государственной программе "Развитие культуры в Забайкальском крае". Выполнено </t>
  </si>
  <si>
    <t>В 2022 году 4 библиотеки МУК "Борзинская межпоселенческая библиотека" и стали её филиалами. Ранее принадлежали МБУ ГП "Шерловогорское" "Культурно-библиотечный центр "Шахтер" и считались одним учреждением.</t>
  </si>
  <si>
    <t>С января по октябрь 2023г. в здании сельского дома культуры с. Кондуй проходил капитальный ремонт.</t>
  </si>
  <si>
    <t>Помещение сельской библиотеки с. Кондуй находится в одном здании с сельским домом культуры. С января по октябрь 2023г. в здании сельского дома культуры с. Кондуй проходил капитальный ремонт.</t>
  </si>
  <si>
    <t>Не выполнено.           Отсутствие финансирования</t>
  </si>
  <si>
    <t>Выполнено частично за счет собственных средств</t>
  </si>
  <si>
    <t>В 2023 году в связи с отсутствием финансирования не проводились фестивали: "Национальная палитра", "Кондуйское городище"</t>
  </si>
  <si>
    <t>Оказание социальных услуг службами обслуживания на дому</t>
  </si>
  <si>
    <t>Проведение профилактической акции «Мы за безопасность» с привлечением сотрудников Борзинского линейного отдела МВД России на транспорте.</t>
  </si>
  <si>
    <t xml:space="preserve">Проведение месячников по профилактике безнадзорности и правонарушений среди несовершеннолетних.                                                  </t>
  </si>
  <si>
    <t>Выполнено пределах финансирования</t>
  </si>
  <si>
    <t xml:space="preserve">Выполнено без финансирования </t>
  </si>
  <si>
    <t>Выполнено по факту</t>
  </si>
  <si>
    <t>39.</t>
  </si>
  <si>
    <t>Краевой турнир по баскетболу "Оранжевый мяч"</t>
  </si>
  <si>
    <t>40.</t>
  </si>
  <si>
    <t>Региональный турнир по боксу памяти братьев Перебоевых</t>
  </si>
  <si>
    <t>0,93</t>
  </si>
  <si>
    <t>15,2</t>
  </si>
  <si>
    <t>Недостаточное финансирование</t>
  </si>
  <si>
    <t>Сюблюдение условий охраны труда</t>
  </si>
  <si>
    <t>Согласно утвержденного плана</t>
  </si>
  <si>
    <t>Мероприятие не проводилось</t>
  </si>
  <si>
    <t>Мероприятия проведены в полном объеме</t>
  </si>
  <si>
    <t>Мероприятия проведены в рамках участия в государственной программы "Модернизация школьных систем образования" в 1 ОУ</t>
  </si>
  <si>
    <t>Мероприятия проведены без финансирования</t>
  </si>
  <si>
    <t>Мероприятия выполнены в пределах финансирования</t>
  </si>
  <si>
    <t xml:space="preserve">Мероприятие проведено в полном объёме (по факту предъявления документов, подтверждающих прохождение обучения на "отлично" по итогам учебного года) </t>
  </si>
  <si>
    <t>Мероприятие проведено в пределах финансирования</t>
  </si>
  <si>
    <t>Мероприятия проведены без финанирования</t>
  </si>
  <si>
    <t>Мероприятия подпрограммы проведены без финанирования</t>
  </si>
  <si>
    <t>Мероприятия подпрограммы проведены без финансирования</t>
  </si>
  <si>
    <t>Мероприятия проведены частично</t>
  </si>
  <si>
    <t>Мероприятия подпрограммы проведены в полном объеме</t>
  </si>
  <si>
    <t>Проведение мероприятия не потребовалось</t>
  </si>
  <si>
    <t>Мероприятия проведены</t>
  </si>
  <si>
    <t>Проведение мераприятия обеспечено за счет соб. средств педработников</t>
  </si>
  <si>
    <t>Мероприятия проведены в пределах финансирования</t>
  </si>
  <si>
    <t>Повысились результаты за счет планомерной работы по недопущению результатов ЕГЭ по русскому языку и математике ниже минимального уровня (снижение числа не сдавших ЕГЭ)</t>
  </si>
  <si>
    <t>Показатель перевыполнен, благодаря управленческим мерам: проводятся тренировочные работы по предметам на муниципальном и школьном уровнях, индивидуальные консультации, пробные экзамены на уровне муниципалитета</t>
  </si>
  <si>
    <t>Показатель не достигнут по причине увольнения педагогических работников</t>
  </si>
  <si>
    <t>Уменьшилось количество детей-инвалидов, находящихся на семейном обучении</t>
  </si>
  <si>
    <t>Показатель перевыполнен в результате планомерной подготовки выпускников 2023 года к ГИА</t>
  </si>
  <si>
    <t xml:space="preserve">Показатель не достигнут </t>
  </si>
  <si>
    <t>100,0</t>
  </si>
  <si>
    <t>50,0</t>
  </si>
  <si>
    <t>54,2</t>
  </si>
  <si>
    <t>5,0</t>
  </si>
  <si>
    <t>95,0</t>
  </si>
  <si>
    <t>94,8</t>
  </si>
  <si>
    <t>91,3</t>
  </si>
  <si>
    <t>Показатель не достигнут в связи с оттоком педагогических работников в другие регионы и другие сферы, ухода педагогических работников на заслуженный отдых</t>
  </si>
  <si>
    <t>19,0</t>
  </si>
  <si>
    <t>15,4</t>
  </si>
  <si>
    <t>Показатель не достигнут в связи с оттоком молодых педагогов в другие регионы и другие сферы деятельности, увеличения возраста педагогических работников</t>
  </si>
  <si>
    <t>74,0</t>
  </si>
  <si>
    <t>Показатель перевыполнен за счет использования педагогическими работниками дистанционных образовательных технологий</t>
  </si>
  <si>
    <t>59,0</t>
  </si>
  <si>
    <t>59,5</t>
  </si>
  <si>
    <t>57,7</t>
  </si>
  <si>
    <t>Показатель не достигнут в связи с оттоком педагогических работников на заслуженный отдых, притока специалистов со средним профобразованием</t>
  </si>
  <si>
    <t>41,0</t>
  </si>
  <si>
    <t>39,3</t>
  </si>
  <si>
    <t>Показатель не достигнут в связи с оттоком педагогических работников</t>
  </si>
  <si>
    <t>75,0</t>
  </si>
  <si>
    <t>70,0</t>
  </si>
  <si>
    <t>Показатель не достигнут в связи с недостатком педагогов дополнительного образования</t>
  </si>
  <si>
    <t>80,0</t>
  </si>
  <si>
    <t>Увеличение охвата за счет проведения онлайн акций и марафонов и Дней единых действий</t>
  </si>
  <si>
    <t>55,5</t>
  </si>
  <si>
    <t>60,0</t>
  </si>
  <si>
    <t>Увеличение охвата за счет проведения онлайн акций и марафонов, заочных конкурсов</t>
  </si>
  <si>
    <t>85,0</t>
  </si>
  <si>
    <t>90,0</t>
  </si>
  <si>
    <t>55,0</t>
  </si>
  <si>
    <t>57,0</t>
  </si>
  <si>
    <t>Показатель перевыполнен за счет участия в региональном проекте «Современная школа» по созданию Центров образования естественно-научной и технической направленностей -Центры «Точка роста»</t>
  </si>
  <si>
    <t>89,0</t>
  </si>
  <si>
    <t>Показатель не достигнут</t>
  </si>
  <si>
    <t>31,0</t>
  </si>
  <si>
    <t>32,0</t>
  </si>
  <si>
    <t>Показатель перевыполнен в связи с проведением в 2023 году Года педагога и наставника</t>
  </si>
  <si>
    <t>37,0</t>
  </si>
  <si>
    <t>40,0</t>
  </si>
  <si>
    <t>10,0</t>
  </si>
  <si>
    <t>34,0</t>
  </si>
  <si>
    <t>28,0</t>
  </si>
  <si>
    <t>29,0</t>
  </si>
  <si>
    <t>7,0</t>
  </si>
  <si>
    <t>3,0</t>
  </si>
  <si>
    <t>0,0</t>
  </si>
  <si>
    <t>28,6</t>
  </si>
  <si>
    <t>65,0</t>
  </si>
  <si>
    <t>Показатель достигнут за счет участия в ГП «Образование» в 1 ОУ проведен капремонт</t>
  </si>
  <si>
    <t>64,0</t>
  </si>
  <si>
    <t>Показатель достигнут за счет привлечения дополнительных средств</t>
  </si>
  <si>
    <t>15,0</t>
  </si>
  <si>
    <t>47,5</t>
  </si>
  <si>
    <t>Показатель перевыполнен за счет участия в ГП «Образование» в 1 ОУ проведен капремонт</t>
  </si>
  <si>
    <r>
      <t xml:space="preserve"> - МП «Противодействие экстремизму и профилактика терроризма на территории муниципального района «Борзинский район» на </t>
    </r>
    <r>
      <rPr>
        <b/>
        <sz val="10"/>
        <color theme="1"/>
        <rFont val="Times New Roman"/>
        <family val="1"/>
        <charset val="204"/>
      </rPr>
      <t>2023-2025 годы</t>
    </r>
    <r>
      <rPr>
        <b/>
        <sz val="10"/>
        <color rgb="FF000000"/>
        <rFont val="Times New Roman"/>
        <family val="1"/>
        <charset val="204"/>
      </rPr>
      <t>», в том числе:</t>
    </r>
  </si>
  <si>
    <t xml:space="preserve">Выполняется  по мероприятиям не предусматривающим финансирование
</t>
  </si>
  <si>
    <t>На участие в конкурсе подана одна заявка</t>
  </si>
  <si>
    <t>Популяризация здорового образа жизни</t>
  </si>
  <si>
    <t>Эффективная организация работы</t>
  </si>
  <si>
    <t xml:space="preserve">Показатель увеличился по сравнению с 2022 годом в связи с освободившимися местами для детей до 3 лет </t>
  </si>
  <si>
    <t>Мероприятия подпрограммы выполнены в пределах финансирования</t>
  </si>
  <si>
    <t>S2=4795,8/4392=1,09</t>
  </si>
  <si>
    <t>S3=19104,5/19900=0,96</t>
  </si>
  <si>
    <t xml:space="preserve">     =1/3=0,33</t>
  </si>
  <si>
    <t>- не реализовывалась в 2023 году</t>
  </si>
  <si>
    <t>S1=847,0/835,0=1,01</t>
  </si>
  <si>
    <t>S2=1346,0/1360,0=0,99</t>
  </si>
  <si>
    <t>S3=22,0/15,0=1,47</t>
  </si>
  <si>
    <t>S4=200,0/45,0=4,44</t>
  </si>
  <si>
    <t>S5=47,0/45,0=1,04</t>
  </si>
  <si>
    <t>S6=4,1/5,0=0,82</t>
  </si>
  <si>
    <t>S7=25,0/30,0=0,83</t>
  </si>
  <si>
    <t xml:space="preserve">         (0,14*1,01)+(0,14*0,99)+(0,14*1,47)+(0,14*4,44)+(0,14*1,04)+(0,14*0,82)+(0,14*0,83 )=1,49</t>
  </si>
  <si>
    <t>S1=6,0/3,0=2,0</t>
  </si>
  <si>
    <t>S3=1,0/10=0,1</t>
  </si>
  <si>
    <t>S4=0,0/55,0=0,0</t>
  </si>
  <si>
    <t>S5=22,0/5,0=4,4</t>
  </si>
  <si>
    <t>S6=285,0/275,0=1,04</t>
  </si>
  <si>
    <t xml:space="preserve">     =1,0/6,0=0,17</t>
  </si>
  <si>
    <t xml:space="preserve">         (0,17*2,0)+(0,17*0,0)+(0,17*0,1)+(0,17*0)+(0,17*4,4)+(0,17*1,04)=1,29</t>
  </si>
  <si>
    <t xml:space="preserve">       220,0*1,29/250,0=1,14 - эффективная;</t>
  </si>
  <si>
    <t xml:space="preserve">5. МП «Совершенствование охраны компонентов окружающей среды» на  территории муниципального района «Борзинский  </t>
  </si>
  <si>
    <t>S2=33,0/6,0=5,5</t>
  </si>
  <si>
    <t>S3=33,0/17,0=1,94</t>
  </si>
  <si>
    <t>S4=1,0/11,0=0,09</t>
  </si>
  <si>
    <t>S5=10,0/10,0=1,0</t>
  </si>
  <si>
    <t xml:space="preserve">         (0,2*0)+(0,2*5,5)+(0,2*1,94)+(0,2*0,09)+(0,2*1)=1,71</t>
  </si>
  <si>
    <t>6. МП «Поддержка социально-ориентированных некоммерческих организации на 2021-2023 годы»:</t>
  </si>
  <si>
    <t>S2=2168,0/1400,0=1,55</t>
  </si>
  <si>
    <t>S3=14,0/23,0=0,61</t>
  </si>
  <si>
    <t>S4=94,0/16,0=5,88</t>
  </si>
  <si>
    <t>S6=17,0/26,0=0,65</t>
  </si>
  <si>
    <t>S7=16206,0/3420,0=4,74</t>
  </si>
  <si>
    <t xml:space="preserve">         (0,14*1)+(0,14*1,55)+(0,14*0,61)+(0,14*5,88)+(0,14*0,25)+(0,14*0,65)+(0,14*4,74)=2,06</t>
  </si>
  <si>
    <t xml:space="preserve">        250,0*2,06/250,0=2,06 - эффективная;</t>
  </si>
  <si>
    <t>7. МП «Развитие физической культуры и массового спорта в муниципальном районе «Борзинский район» на 2022-2024 годы»:</t>
  </si>
  <si>
    <t>S1=38,1/31,5=1,21</t>
  </si>
  <si>
    <t>S2=0,94/1,0=0,94</t>
  </si>
  <si>
    <t>S3=17,6/14,0=1,26</t>
  </si>
  <si>
    <t>S4=52,0/47,8=1,09</t>
  </si>
  <si>
    <t xml:space="preserve">         (0,25*1,21)+(0,25*0,94)+(0,25*1,26)+(0,25*1,09)=1,13</t>
  </si>
  <si>
    <t xml:space="preserve">      517,7*1,13/523,0=1,12 - эффективная;</t>
  </si>
  <si>
    <t>8. МП «Содействие занятости несовершеннолетних граждан муниципального района «Борзинский район» на 2022-2024 годы»:</t>
  </si>
  <si>
    <t>S1=195,0/190,0=1,03</t>
  </si>
  <si>
    <t>S2=40,0/55,0=0,73</t>
  </si>
  <si>
    <t>S3=5,4/8,1=0,67</t>
  </si>
  <si>
    <t>S4=195,0/190,0=1,03</t>
  </si>
  <si>
    <t xml:space="preserve">         (0,25*1,03)+(0,25*0,73)+(0,25*0,67)+(0,25*1,03)=0,87</t>
  </si>
  <si>
    <t xml:space="preserve">9. МП «Профилактика преступлений и правонарушений на территории муниципального района «Борзинский район» </t>
  </si>
  <si>
    <t>S1=25,0/25,6=0,98</t>
  </si>
  <si>
    <t>S2=115,0/110,0=1,05</t>
  </si>
  <si>
    <t>S3=8700,0/5900,0=1,47</t>
  </si>
  <si>
    <t>S4=25,0/25,0=1</t>
  </si>
  <si>
    <t>S5=55,0/51,9=1,06</t>
  </si>
  <si>
    <t xml:space="preserve">         (0,2*0,98)+(0,2*1,05)+(0,2*1,47)+(0,2*1)+(0,2*1,06)=1,11</t>
  </si>
  <si>
    <t xml:space="preserve">       80,5*1,11/80,5=1,11-эффективная</t>
  </si>
  <si>
    <t>S1=100,0/98,0=1,02</t>
  </si>
  <si>
    <t>S2=63,0/69,0=0,91</t>
  </si>
  <si>
    <t>S3=76,8/86,0=0,89</t>
  </si>
  <si>
    <t>S4=1550,0/2174,0=0,71</t>
  </si>
  <si>
    <t>S5=1450,0/1370,5=1,06</t>
  </si>
  <si>
    <t>S6=580,0/620,0=0,94</t>
  </si>
  <si>
    <t>S7=38,1/35,0=1,09</t>
  </si>
  <si>
    <t xml:space="preserve">         (0,14*1,02)+(0,14*0,91)+(0,14*0,89)+(0,14*0,71)+(0,14*1,06)+(0,14*0,94)+(0,14*1,09)=0,92</t>
  </si>
  <si>
    <t>10. МП «Укрепление общественного здоровья населения в муниципальном районе « Борзинский район» на 2020-2024 годы»:</t>
  </si>
  <si>
    <t xml:space="preserve">11. МП «Профилактика алкоголизма, наркомании, токсикомании и табакокурения в муниципальном районе </t>
  </si>
  <si>
    <t>S1=115,0/90,0=1,28</t>
  </si>
  <si>
    <t>S2=8700,0/7950,0=1,09</t>
  </si>
  <si>
    <t>S3=93,0/95,0=0,98</t>
  </si>
  <si>
    <t>S4=8700,0/8200,0=1,06</t>
  </si>
  <si>
    <t>S5=30,0/58,0=0,52</t>
  </si>
  <si>
    <t>S6=47,0/143,0=0,33</t>
  </si>
  <si>
    <t xml:space="preserve">         (0,17*1,28)+(0,17*1,09)+(0,17*0,98)+(0,17*1,06)+(0,17*0,52)+(0,17*0,33)=0,91</t>
  </si>
  <si>
    <t>Количество преступлений, связанных с незаконным оборотом наркотиков, выявленных правоохранительными органами</t>
  </si>
  <si>
    <t>Нехватка сотрудников ОМВД</t>
  </si>
  <si>
    <t>S1=80,0/100,0=0,8</t>
  </si>
  <si>
    <t>S3=11,0/9,0=1,22</t>
  </si>
  <si>
    <t>S4=69,0/96,0=0,72</t>
  </si>
  <si>
    <t xml:space="preserve">         (0,25*0,8)+(0,25*0,0)+(0,25*1,22)+(0,25*0,72)=0,69</t>
  </si>
  <si>
    <t xml:space="preserve">        22,0*0,69/27,0=0,56 - низкоэффективная;</t>
  </si>
  <si>
    <t>S1=108,0/105,0=1,03</t>
  </si>
  <si>
    <t>S2=34,0/27,0=1,23</t>
  </si>
  <si>
    <t>S3=34,0/33,0=1,03</t>
  </si>
  <si>
    <t>S4=18,0/29,0=0,62</t>
  </si>
  <si>
    <t>S5=9,0/1,0=9,0</t>
  </si>
  <si>
    <t>S6=40,0/40,0=1,0</t>
  </si>
  <si>
    <t>S7=57,6/30,0=1,92</t>
  </si>
  <si>
    <t>S8=220,0/220,0=1,0</t>
  </si>
  <si>
    <t>S9=82,86/92,0=0,9</t>
  </si>
  <si>
    <t>S10=96,2/97,5=0,99</t>
  </si>
  <si>
    <t xml:space="preserve">         (0,1*1,03)+(0,1*1,23)+(0,1*1,03)+(0,1*0,62)+(0,1*9,0)+(0,1*1,0)+(0,1*1,92)+(0,1*1,0)+(0,1*0,9)+(0,1*0,99)=1,86</t>
  </si>
  <si>
    <t xml:space="preserve">        65,0*1,86/73,0=1,6 - эффективная;</t>
  </si>
  <si>
    <t>14. МП «Гармонизация межнациональных и межконфессиональных отношений в муниципальном районе «Борзинский</t>
  </si>
  <si>
    <t>15. МП «Развитие культуры Борзинского района (2020-2024 годы)»</t>
  </si>
  <si>
    <t>S1=12152,0/12000,0=1,01</t>
  </si>
  <si>
    <t>S2=7064,0/7000,0=1,01</t>
  </si>
  <si>
    <t>S3=5500,0/5500,0=1</t>
  </si>
  <si>
    <t>S4=90,0/90,0=1</t>
  </si>
  <si>
    <t>S5=12,0/12,0=1</t>
  </si>
  <si>
    <t xml:space="preserve">         (0,2*1,01)+(0,2*1,01)+(0,2*1)+(0,2*1)+(0,2*1)=1</t>
  </si>
  <si>
    <t xml:space="preserve">        106,3*0,91/109,0=0,89 -удовлетворительная;</t>
  </si>
  <si>
    <t xml:space="preserve">      209,5*0,92/231,0=0,83 -удовлетворительная</t>
  </si>
  <si>
    <t>17. МП «Развитие системы образования муниципального района «Борзинский район» на 2019-2024 годы»:</t>
  </si>
  <si>
    <t>S1=19,0/37,0=0,51</t>
  </si>
  <si>
    <t>S2=31,0/100,0=0,31</t>
  </si>
  <si>
    <t>S3=1,3/1,8=0,72</t>
  </si>
  <si>
    <t>S4=4889,0/4910,0=0,99</t>
  </si>
  <si>
    <t xml:space="preserve">         (0,25*0,51)+(0,25*0,31)+(0,25*0,72)+(0,25*0,99)=0,64</t>
  </si>
  <si>
    <t xml:space="preserve">        4481,6*0,64/31510,0=0,09 - низкоэффективная;</t>
  </si>
  <si>
    <t>S2=0,0/0,0=0,0</t>
  </si>
  <si>
    <t>S3=0,0/25,0=0,0</t>
  </si>
  <si>
    <t>S5=0,0/0,0=0,0</t>
  </si>
  <si>
    <t>S4=0,0/0,0=0,0</t>
  </si>
  <si>
    <t>S6=0,0/0,0=0,0</t>
  </si>
  <si>
    <t>S7=0,0/0,0=0,0</t>
  </si>
  <si>
    <t>S8=0,0/0,0=0,0</t>
  </si>
  <si>
    <t>S9=4120,0/7000,0=0,59</t>
  </si>
  <si>
    <t xml:space="preserve">         (0,1*0)+(0,1*0)+(0,1*0)+(0,1*0)+(0,1*0)+(0,1*0)+(0,1*0)+(0,1*0)+(0,1*0,59)=0,06</t>
  </si>
  <si>
    <t xml:space="preserve">        0,0*0,06/16450,0=0,0;</t>
  </si>
  <si>
    <t xml:space="preserve">        0,0*1,71/10553,0=0,0</t>
  </si>
  <si>
    <t xml:space="preserve">        0,0*1,49/150,0=0,0</t>
  </si>
  <si>
    <t>S1=100,0/100,0=1,0</t>
  </si>
  <si>
    <t>S2=92/100,0=0,92</t>
  </si>
  <si>
    <t>S3=12,6/13,3=0,95</t>
  </si>
  <si>
    <t>S4=100,0/100,0=1,0</t>
  </si>
  <si>
    <t xml:space="preserve">         (0,25*1,0)+(0,25*0,92)+(0,25*0,95)+(0,25*1,0)=0,97</t>
  </si>
  <si>
    <t xml:space="preserve">       36618,61*0,97/20715,0=1,71 - эффективная;</t>
  </si>
  <si>
    <t>S2=5,0/3,0=1,67</t>
  </si>
  <si>
    <t>S3=36,0/25,0=1,44</t>
  </si>
  <si>
    <t>S4=1,0/2,0=0,5</t>
  </si>
  <si>
    <t>S5=100,0/100,0=1,0</t>
  </si>
  <si>
    <t xml:space="preserve">         (0,2*1)+(0,2*1,67)+(0,2*1,44)+(0,2*0,5)+(0,2*1,0)=0,92</t>
  </si>
  <si>
    <t xml:space="preserve">       72652,3*0,92/5782,0=11,56 - эффективная;</t>
  </si>
  <si>
    <t>S2=100,0/100,0=1,0</t>
  </si>
  <si>
    <t>S3=54,2/50,0=1,08</t>
  </si>
  <si>
    <t>S4=20,5/20,5=1,0</t>
  </si>
  <si>
    <t>S5=7,5/5,0=1,5</t>
  </si>
  <si>
    <t xml:space="preserve">         (0,17*1,0)+(0,17*1,0)+(0,17*1,08)+(0,17*1,0)+(0,17*1,5)+(0,17*1,0)=1,12</t>
  </si>
  <si>
    <t xml:space="preserve">       660,0*1,12/1115,0=0,66 - низкоэффективная;</t>
  </si>
  <si>
    <t>S1=91,3/94,8=0,96</t>
  </si>
  <si>
    <t>S2=15,4/19,0=0,81</t>
  </si>
  <si>
    <t>S3=94,7/74,0=1,28</t>
  </si>
  <si>
    <t>S4=57,7/59,5=0,97</t>
  </si>
  <si>
    <t>S5=39,3/41,0=0,96</t>
  </si>
  <si>
    <t xml:space="preserve">         (0,2*0,96)+(0,2*0,81)+(0,2*1,28)+(0,2*0,97)+(0,2*0,96)=0,99</t>
  </si>
  <si>
    <t xml:space="preserve">        748,6*0,99/2040,0=0,36 - низкоэффективная;</t>
  </si>
  <si>
    <t>S1=70,0/75,0=0,93</t>
  </si>
  <si>
    <t>S2=80,0/80,0=1,0</t>
  </si>
  <si>
    <t>S3=75,0/70,0=1,07</t>
  </si>
  <si>
    <t>S4=60,0/50,0=1,2</t>
  </si>
  <si>
    <t>S5=90,0/90,0=1,0</t>
  </si>
  <si>
    <t>S6=57,0/50,0=1,14</t>
  </si>
  <si>
    <t xml:space="preserve">         (0,17*0,93)+(0,17*1,0)+(0,17*1,07)+(0,17*1,2)+(0,17*1,0)+(0,17*1,14)=1,07</t>
  </si>
  <si>
    <t xml:space="preserve">        26150,4*1,07/3058,5=9,15 -эффективная;</t>
  </si>
  <si>
    <t>S2=90,0/95,0=0,95</t>
  </si>
  <si>
    <t>S3=31,0/32,0=0,97</t>
  </si>
  <si>
    <t xml:space="preserve">         (0,33*1)+(0,33*0,95)+(0,33*0,97)=0,96</t>
  </si>
  <si>
    <t xml:space="preserve">        0,0*0,96/100,0=0,0</t>
  </si>
  <si>
    <t>S1=50,0/50,0=1,0</t>
  </si>
  <si>
    <t>S2=55,0/55,0=1,0</t>
  </si>
  <si>
    <t>S3=18,0/15,0=1,2</t>
  </si>
  <si>
    <t xml:space="preserve">         (0,33*1,0)+(0,33*1,0)+(0,33*1,2)=1,06</t>
  </si>
  <si>
    <t xml:space="preserve">        0,0*1,06/90,0=0,0;</t>
  </si>
  <si>
    <t>S2=37,0/40,0=0,93</t>
  </si>
  <si>
    <t>S3=5,0/5,0=1,0</t>
  </si>
  <si>
    <t xml:space="preserve">         (0,33*1,09)+(0,33*0,93)+(0,3*1,0)=1,0</t>
  </si>
  <si>
    <t xml:space="preserve">        51,5*1,0/312,0=0,17-низкоэффективная;</t>
  </si>
  <si>
    <t>S1=9,5/10,0=0,95</t>
  </si>
  <si>
    <t>S2=32,0/34,0=0,94</t>
  </si>
  <si>
    <t>S3=40,0/45,0=0,89</t>
  </si>
  <si>
    <t>S4=28,0/29,0=0,97</t>
  </si>
  <si>
    <t xml:space="preserve">         (0,25*0,95)+(0,25*0,94)+(0,25*0,89)+(0,25*0,97)=0,94</t>
  </si>
  <si>
    <t xml:space="preserve">       15,4*0,94/402,0=0,04 - низкоэффективная;</t>
  </si>
  <si>
    <t>S1=3,0/7,0=0,43</t>
  </si>
  <si>
    <t>S3=100,0/100,0=1,0</t>
  </si>
  <si>
    <t>S4=100,0/90,0=1,11</t>
  </si>
  <si>
    <t xml:space="preserve">         (0,25*0,43)+(0,25*1,0)+(0,25*1,0)+(0,25*1,11)=0,89</t>
  </si>
  <si>
    <t xml:space="preserve">       1226,0*0,89/1220,0=0,89 - удовлетворительная;</t>
  </si>
  <si>
    <t>S1=0,0/28,6=0,0</t>
  </si>
  <si>
    <t>S2=90,0/65,0=1,39</t>
  </si>
  <si>
    <t>S4=100,0/64,0=1,56</t>
  </si>
  <si>
    <t>S5=65,0/47,5=1,37</t>
  </si>
  <si>
    <t xml:space="preserve">         (0,17*0,0)+(0,17*1,39)+(0,17*1,0)+(0,17*1,56)+(0,17*1,37)+(0,17*1,0)=1,08</t>
  </si>
  <si>
    <t xml:space="preserve">       35196,7*1,08/27920,0=1,36 - эффективная;</t>
  </si>
  <si>
    <t xml:space="preserve">район» на 2023 - 2025 годы»: </t>
  </si>
  <si>
    <t>S1=70,0/70,0=1,0</t>
  </si>
  <si>
    <t>S2=0,0/15,0=0,0</t>
  </si>
  <si>
    <t xml:space="preserve">         (0,33*1,0)+(0,33*0,0)+(0,33*0,0)=0,33</t>
  </si>
  <si>
    <t xml:space="preserve">18. «Профилактика терроризма и противодействие экстремизму на территории муниципального района «Борзинский  </t>
  </si>
  <si>
    <t>19. «Развитие муниципальной службы в муниципальном районе «Борзинский район» на 2023 - 2025 годы»:</t>
  </si>
  <si>
    <t>`- не разработана</t>
  </si>
  <si>
    <t>--</t>
  </si>
  <si>
    <t xml:space="preserve"> - МП «Профилактика алкоголизма, наркомании, токсикомании и табакокурения в муниципальном районе «Борзинский район» на 2021-2023 годы»</t>
  </si>
  <si>
    <t xml:space="preserve"> - МП «Развитие муниципальной службы в муниципальном районе «Борзинский район» на 2023 -2025 годы»</t>
  </si>
  <si>
    <t xml:space="preserve">       359,4*0,87/360,0=0,87 - удовлетворительная;</t>
  </si>
  <si>
    <t xml:space="preserve">       0,0*1/189,5=0,0 </t>
  </si>
  <si>
    <t>12. МП «Улучшение условий и охраны труда в муниципальном районе "Борзинский район" на 2022-2024 годы"</t>
  </si>
  <si>
    <t>6 программ эффективные:</t>
  </si>
  <si>
    <t xml:space="preserve">13. МП «Профилактика безнадзорности и правонарушений среди несовершеннолетних на территории </t>
  </si>
  <si>
    <t>3 программы удовлетворительные:</t>
  </si>
  <si>
    <t>2 программы низкоэффективные:</t>
  </si>
  <si>
    <r>
      <t xml:space="preserve">1. 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МП «Поддержка и развитие агропромышленного комплекса муниципального района «Борзинского район» на 2022-2025 годы»:</t>
    </r>
  </si>
  <si>
    <t>3. МП «Развитие  малого и среднего предпринимательства  в муниципальном районе «Борзинский район» на 2023-2025 годы»:</t>
  </si>
  <si>
    <t>16. МП «Развитие туризма на территории муниципального района «Борзинский район» на 2020-2024 годы»</t>
  </si>
  <si>
    <t>1 программа не реализовывалась:</t>
  </si>
  <si>
    <t xml:space="preserve">        0,0*0,33/0,0=0,0</t>
  </si>
  <si>
    <t xml:space="preserve">                       - в случае использования показателей, направленных на увеличение целевых значений;</t>
  </si>
  <si>
    <t xml:space="preserve">                       - в случае использования показателей, направленных на снижение целевых значений</t>
  </si>
  <si>
    <t xml:space="preserve">` - МП «Безопасность дорожного движения на территории муниципального района «Борзинский район» на 2021-2025 годы»; </t>
  </si>
  <si>
    <t xml:space="preserve">` - МП «Поддержка социально-ориентированных некоммерческих организации на 2021-2023 годы»; </t>
  </si>
  <si>
    <t>` - МП «Развитие физической культуры и массового спорта в муниципальном районе «Борзинский район» на 2022-2024 годы»;</t>
  </si>
  <si>
    <t xml:space="preserve">` - МП «Профилактика преступлений и правонарушений на территории муниципального района «Борзинский район» на 2021-2023 годы»; </t>
  </si>
  <si>
    <t>` - МП «Профилактика безнадзорности и правонарушений среди несовершеннолетних на территории муниципального района «Борзинский район» на 2022-2024 годы";</t>
  </si>
  <si>
    <t>` - МП «Развитие системы образования муниципального района «Борзинский район» на 2019-2024 годы».</t>
  </si>
  <si>
    <t>` - МП «Содействие занятости несовершеннолетних граждан муниципального района «Борзинский район» на 2022-2024 годы»;</t>
  </si>
  <si>
    <t>` - МП «Укрепление общественного здоровья населения в муниципальном районе «Борзинский район» на 2020-2024 годы»;</t>
  </si>
  <si>
    <t>` - МП «Профилактика алкоголизма, наркомании, токсикомании и табакокурения в муниципальном районе Борзинский район на 2021-2023 годы».</t>
  </si>
  <si>
    <t>` - МП «Улучшение условий и охраны труда в муниципальном районе «Борзинский район» на 2022-2024 годы»;</t>
  </si>
  <si>
    <t>` - МП «Развитие культуры Борзинского района (2020-2024 годы)».</t>
  </si>
  <si>
    <t>` - МП «Поддержка и развитие агропромышленного комплекса муниципального района «Борзинского район» на 2022-2025 годы»;</t>
  </si>
  <si>
    <t>` - МП «Развитие  малого и среднего предпринимательства  в муниципальном районе «Борзинский район» на 2023-2025 годы»;</t>
  </si>
  <si>
    <t>` - МП «Совершенствование охраны компонентов окружающей среды» на  территории муниципального района «Борзинский район» на 2022-2026 годы»;</t>
  </si>
  <si>
    <t xml:space="preserve">` - МП «Гармонизация межнациональных и межконфессиональных отношений в муниципальном районе «Борзинский район» на 2021 - 2024 годы»;  </t>
  </si>
  <si>
    <t>` - МП «Развитие туризма на территории муниципального района «Борзинский район» на 2020-2024 годы»;</t>
  </si>
  <si>
    <t>` - МП «Профилактика терроризма и противодействие экстремизму на территории муниципального района «Борзинский район» на 2023 - 2025 годы».</t>
  </si>
  <si>
    <t xml:space="preserve">` - МП «Комплексное развитие сельских территорий в муниципальном районе «Борзинский район» на 2022-2025 годы». </t>
  </si>
  <si>
    <t>6 программ не финансировались, но реализовывались:</t>
  </si>
  <si>
    <t>Проведена оценка эффективности по 18 муниципальным программам.</t>
  </si>
  <si>
    <t>Увеличение производства зерновых</t>
  </si>
  <si>
    <t>Перевод молочного стада в мясное</t>
  </si>
  <si>
    <t>S1=6575/4380=1,5</t>
  </si>
  <si>
    <t xml:space="preserve">         (0,33*1,5)+(0,33*1,09)+(0,33*0,96)=1,17</t>
  </si>
  <si>
    <t xml:space="preserve">       0*1,17/950,0=0,0  </t>
  </si>
  <si>
    <t>В 2023 году в муниципальном районе «Борзинский район» планировалось реализовывать 19  муниципальных программ, фактически  реализовывались 18 муниципальных программ, 1 муниципальная программа «Развитие муниципальной службы в муниципальном районе «Борзинский район» на 2023 - 2025 годы» в 2023 году не разработана.  Согласно Федерального  закона № 172-ФЗ «О стратегическом планировании в Российской Федерации» от 28.06.2014 года, в ГАС «Управление» зарегистрированы все муниципальные программы.</t>
  </si>
  <si>
    <t>Заключение о реализации муниципальных программ муниципального района «Борзинский район»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</si>
</sst>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%"/>
    <numFmt numFmtId="166" formatCode="#,##0.0"/>
    <numFmt numFmtId="167" formatCode="0.00_ ;\-0.00\ "/>
    <numFmt numFmtId="168" formatCode="0.0_ ;[Red]\-0.0\ "/>
    <numFmt numFmtId="169" formatCode="0.00000"/>
  </numFmts>
  <fonts count="4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2"/>
      <color theme="5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AFE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563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textRotation="90" wrapText="1"/>
    </xf>
    <xf numFmtId="165" fontId="5" fillId="0" borderId="1" xfId="1" applyNumberFormat="1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6" fillId="0" borderId="0" xfId="0" applyFont="1" applyAlignment="1"/>
    <xf numFmtId="49" fontId="6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justify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0" fontId="1" fillId="2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164" fontId="5" fillId="0" borderId="14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49" fontId="5" fillId="0" borderId="6" xfId="0" applyNumberFormat="1" applyFont="1" applyBorder="1" applyAlignment="1">
      <alignment vertical="top" wrapText="1"/>
    </xf>
    <xf numFmtId="165" fontId="5" fillId="0" borderId="5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164" fontId="5" fillId="0" borderId="1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justify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justify" wrapText="1"/>
    </xf>
    <xf numFmtId="0" fontId="1" fillId="0" borderId="0" xfId="0" applyFont="1" applyBorder="1" applyAlignment="1">
      <alignment wrapText="1"/>
    </xf>
    <xf numFmtId="0" fontId="3" fillId="0" borderId="11" xfId="0" applyFont="1" applyBorder="1" applyAlignment="1">
      <alignment horizontal="justify" wrapText="1"/>
    </xf>
    <xf numFmtId="0" fontId="5" fillId="0" borderId="15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/>
    </xf>
    <xf numFmtId="164" fontId="8" fillId="0" borderId="6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0" fillId="0" borderId="0" xfId="0" applyAlignment="1">
      <alignment wrapText="1"/>
    </xf>
    <xf numFmtId="0" fontId="2" fillId="0" borderId="0" xfId="0" applyFont="1"/>
    <xf numFmtId="0" fontId="5" fillId="0" borderId="0" xfId="0" applyFont="1" applyFill="1" applyBorder="1" applyAlignment="1">
      <alignment horizontal="left" vertical="top"/>
    </xf>
    <xf numFmtId="49" fontId="5" fillId="0" borderId="0" xfId="0" applyNumberFormat="1" applyFont="1" applyAlignment="1"/>
    <xf numFmtId="49" fontId="5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top"/>
    </xf>
    <xf numFmtId="49" fontId="8" fillId="0" borderId="1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center" wrapText="1"/>
    </xf>
    <xf numFmtId="49" fontId="9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49" fontId="0" fillId="0" borderId="5" xfId="0" applyNumberFormat="1" applyBorder="1" applyAlignment="1">
      <alignment vertical="top"/>
    </xf>
    <xf numFmtId="0" fontId="0" fillId="0" borderId="5" xfId="0" applyBorder="1" applyAlignment="1">
      <alignment vertical="top" wrapText="1"/>
    </xf>
    <xf numFmtId="2" fontId="5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vertical="top"/>
    </xf>
    <xf numFmtId="0" fontId="0" fillId="0" borderId="6" xfId="0" applyBorder="1" applyAlignment="1">
      <alignment vertical="top" wrapText="1"/>
    </xf>
    <xf numFmtId="49" fontId="9" fillId="0" borderId="5" xfId="0" applyNumberFormat="1" applyFont="1" applyBorder="1" applyAlignment="1">
      <alignment horizontal="center" vertical="top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10" xfId="0" applyFont="1" applyBorder="1" applyAlignment="1">
      <alignment wrapText="1"/>
    </xf>
    <xf numFmtId="2" fontId="5" fillId="0" borderId="1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top" wrapText="1"/>
    </xf>
    <xf numFmtId="164" fontId="5" fillId="0" borderId="4" xfId="1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2" fontId="5" fillId="0" borderId="8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top" wrapText="1"/>
    </xf>
    <xf numFmtId="0" fontId="5" fillId="0" borderId="5" xfId="0" applyFont="1" applyFill="1" applyBorder="1" applyAlignment="1">
      <alignment horizont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15" xfId="0" applyFont="1" applyBorder="1" applyAlignment="1">
      <alignment horizontal="center" wrapText="1"/>
    </xf>
    <xf numFmtId="2" fontId="5" fillId="0" borderId="12" xfId="0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justify" vertical="center" wrapText="1"/>
    </xf>
    <xf numFmtId="164" fontId="28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164" fontId="24" fillId="0" borderId="1" xfId="0" applyNumberFormat="1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justify" wrapText="1"/>
    </xf>
    <xf numFmtId="49" fontId="9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164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justify" vertical="center" wrapText="1"/>
    </xf>
    <xf numFmtId="49" fontId="1" fillId="0" borderId="2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6" fillId="0" borderId="5" xfId="0" applyFont="1" applyBorder="1" applyAlignment="1">
      <alignment horizontal="justify" vertical="center" wrapText="1"/>
    </xf>
    <xf numFmtId="0" fontId="12" fillId="2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5" fillId="0" borderId="0" xfId="0" applyNumberFormat="1" applyFont="1" applyAlignment="1">
      <alignment horizontal="left"/>
    </xf>
    <xf numFmtId="49" fontId="8" fillId="0" borderId="0" xfId="0" applyNumberFormat="1" applyFont="1" applyAlignment="1"/>
    <xf numFmtId="164" fontId="8" fillId="0" borderId="6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justify" vertical="center" wrapText="1"/>
    </xf>
    <xf numFmtId="49" fontId="8" fillId="0" borderId="0" xfId="0" applyNumberFormat="1" applyFont="1" applyAlignment="1"/>
    <xf numFmtId="2" fontId="19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5" fillId="0" borderId="0" xfId="0" applyNumberFormat="1" applyFont="1" applyFill="1" applyAlignment="1"/>
    <xf numFmtId="0" fontId="6" fillId="0" borderId="0" xfId="0" applyFont="1" applyFill="1" applyAlignment="1"/>
    <xf numFmtId="0" fontId="3" fillId="0" borderId="6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49" fontId="9" fillId="0" borderId="6" xfId="0" applyNumberFormat="1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0" fillId="0" borderId="5" xfId="0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2" fontId="25" fillId="4" borderId="1" xfId="0" applyNumberFormat="1" applyFont="1" applyFill="1" applyBorder="1" applyAlignment="1">
      <alignment horizontal="center" vertical="center" wrapText="1"/>
    </xf>
    <xf numFmtId="165" fontId="25" fillId="4" borderId="1" xfId="1" applyNumberFormat="1" applyFont="1" applyFill="1" applyBorder="1" applyAlignment="1">
      <alignment horizontal="center" vertical="center" textRotation="90" wrapText="1"/>
    </xf>
    <xf numFmtId="0" fontId="25" fillId="4" borderId="1" xfId="0" applyFont="1" applyFill="1" applyBorder="1" applyAlignment="1">
      <alignment horizontal="center" vertical="center" wrapText="1"/>
    </xf>
    <xf numFmtId="49" fontId="30" fillId="4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vertical="top"/>
    </xf>
    <xf numFmtId="49" fontId="30" fillId="4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/>
    </xf>
    <xf numFmtId="0" fontId="30" fillId="4" borderId="1" xfId="1" applyNumberFormat="1" applyFont="1" applyFill="1" applyBorder="1" applyAlignment="1">
      <alignment horizontal="center" vertical="center"/>
    </xf>
    <xf numFmtId="49" fontId="30" fillId="4" borderId="0" xfId="0" applyNumberFormat="1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 vertical="top"/>
    </xf>
    <xf numFmtId="49" fontId="30" fillId="4" borderId="0" xfId="0" applyNumberFormat="1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164" fontId="30" fillId="4" borderId="0" xfId="0" applyNumberFormat="1" applyFont="1" applyFill="1" applyAlignment="1">
      <alignment horizontal="center" vertical="center"/>
    </xf>
    <xf numFmtId="0" fontId="30" fillId="4" borderId="0" xfId="0" applyNumberFormat="1" applyFont="1" applyFill="1" applyBorder="1" applyAlignment="1">
      <alignment horizontal="center" vertical="center"/>
    </xf>
    <xf numFmtId="0" fontId="30" fillId="4" borderId="0" xfId="1" applyNumberFormat="1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31" fillId="4" borderId="1" xfId="0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wrapText="1"/>
    </xf>
    <xf numFmtId="166" fontId="31" fillId="4" borderId="1" xfId="0" applyNumberFormat="1" applyFont="1" applyFill="1" applyBorder="1" applyAlignment="1">
      <alignment horizontal="center" vertical="center" wrapText="1"/>
    </xf>
    <xf numFmtId="164" fontId="32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166" fontId="30" fillId="4" borderId="1" xfId="0" applyNumberFormat="1" applyFont="1" applyFill="1" applyBorder="1" applyAlignment="1">
      <alignment horizontal="center" vertical="center"/>
    </xf>
    <xf numFmtId="165" fontId="30" fillId="4" borderId="1" xfId="1" applyNumberFormat="1" applyFont="1" applyFill="1" applyBorder="1" applyAlignment="1">
      <alignment horizontal="center" vertical="center"/>
    </xf>
    <xf numFmtId="166" fontId="30" fillId="4" borderId="1" xfId="0" applyNumberFormat="1" applyFont="1" applyFill="1" applyBorder="1" applyAlignment="1">
      <alignment horizontal="center"/>
    </xf>
    <xf numFmtId="164" fontId="30" fillId="4" borderId="1" xfId="0" applyNumberFormat="1" applyFont="1" applyFill="1" applyBorder="1" applyAlignment="1">
      <alignment horizontal="center" vertical="center"/>
    </xf>
    <xf numFmtId="2" fontId="30" fillId="4" borderId="1" xfId="0" applyNumberFormat="1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justify"/>
    </xf>
    <xf numFmtId="0" fontId="25" fillId="4" borderId="5" xfId="0" applyFont="1" applyFill="1" applyBorder="1" applyAlignment="1">
      <alignment horizontal="justify"/>
    </xf>
    <xf numFmtId="0" fontId="25" fillId="4" borderId="4" xfId="0" applyFont="1" applyFill="1" applyBorder="1" applyAlignment="1">
      <alignment horizontal="justify" wrapText="1"/>
    </xf>
    <xf numFmtId="0" fontId="25" fillId="4" borderId="5" xfId="0" applyFont="1" applyFill="1" applyBorder="1" applyAlignment="1">
      <alignment horizontal="justify" wrapText="1"/>
    </xf>
    <xf numFmtId="0" fontId="25" fillId="4" borderId="6" xfId="0" applyFont="1" applyFill="1" applyBorder="1" applyAlignment="1">
      <alignment horizontal="justify" wrapText="1"/>
    </xf>
    <xf numFmtId="0" fontId="25" fillId="4" borderId="1" xfId="0" applyFont="1" applyFill="1" applyBorder="1" applyAlignment="1">
      <alignment horizontal="justify" vertical="center" wrapText="1"/>
    </xf>
    <xf numFmtId="0" fontId="25" fillId="4" borderId="0" xfId="0" applyFont="1" applyFill="1" applyBorder="1" applyAlignment="1">
      <alignment horizontal="justify" wrapText="1"/>
    </xf>
    <xf numFmtId="164" fontId="30" fillId="4" borderId="0" xfId="0" applyNumberFormat="1" applyFont="1" applyFill="1" applyBorder="1" applyAlignment="1">
      <alignment horizontal="center" vertical="center"/>
    </xf>
    <xf numFmtId="49" fontId="33" fillId="4" borderId="1" xfId="0" applyNumberFormat="1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 wrapText="1"/>
    </xf>
    <xf numFmtId="0" fontId="33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 wrapText="1"/>
    </xf>
    <xf numFmtId="164" fontId="5" fillId="4" borderId="0" xfId="0" applyNumberFormat="1" applyFont="1" applyFill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/>
    <xf numFmtId="164" fontId="0" fillId="0" borderId="0" xfId="0" applyNumberFormat="1"/>
    <xf numFmtId="49" fontId="5" fillId="0" borderId="0" xfId="0" applyNumberFormat="1" applyFont="1" applyAlignment="1">
      <alignment horizontal="left"/>
    </xf>
    <xf numFmtId="164" fontId="8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justify"/>
    </xf>
    <xf numFmtId="49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165" fontId="5" fillId="4" borderId="0" xfId="1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left" vertical="top"/>
    </xf>
    <xf numFmtId="0" fontId="2" fillId="4" borderId="0" xfId="0" applyFont="1" applyFill="1"/>
    <xf numFmtId="0" fontId="5" fillId="4" borderId="0" xfId="0" applyFont="1" applyFill="1" applyBorder="1" applyAlignment="1">
      <alignment horizontal="left" vertical="top"/>
    </xf>
    <xf numFmtId="168" fontId="4" fillId="0" borderId="0" xfId="0" applyNumberFormat="1" applyFont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Fill="1"/>
    <xf numFmtId="164" fontId="0" fillId="0" borderId="0" xfId="0" applyNumberForma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49" fontId="35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1" xfId="1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164" fontId="5" fillId="0" borderId="6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164" fontId="5" fillId="0" borderId="0" xfId="1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wrapText="1"/>
    </xf>
    <xf numFmtId="0" fontId="3" fillId="0" borderId="0" xfId="0" applyFont="1" applyFill="1" applyAlignment="1">
      <alignment horizontal="justify"/>
    </xf>
    <xf numFmtId="49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1"/>
    </xf>
    <xf numFmtId="164" fontId="3" fillId="0" borderId="0" xfId="0" applyNumberFormat="1" applyFont="1" applyFill="1"/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6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justify" vertical="center" wrapText="1"/>
    </xf>
    <xf numFmtId="0" fontId="15" fillId="0" borderId="5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  <xf numFmtId="164" fontId="5" fillId="0" borderId="0" xfId="1" applyNumberFormat="1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12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2" fontId="5" fillId="0" borderId="0" xfId="1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2" fontId="5" fillId="0" borderId="0" xfId="1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2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/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6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167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5" fillId="0" borderId="12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justify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2" fontId="8" fillId="0" borderId="1" xfId="1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49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top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justify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6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justify" wrapText="1"/>
    </xf>
    <xf numFmtId="0" fontId="3" fillId="0" borderId="4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justify" wrapText="1"/>
    </xf>
    <xf numFmtId="0" fontId="9" fillId="0" borderId="4" xfId="0" applyFont="1" applyBorder="1" applyAlignment="1">
      <alignment horizontal="justify" wrapText="1"/>
    </xf>
    <xf numFmtId="0" fontId="9" fillId="0" borderId="5" xfId="0" applyFont="1" applyBorder="1" applyAlignment="1">
      <alignment horizontal="justify" wrapText="1"/>
    </xf>
    <xf numFmtId="0" fontId="9" fillId="0" borderId="6" xfId="0" applyFont="1" applyBorder="1" applyAlignment="1">
      <alignment horizontal="justify" wrapText="1"/>
    </xf>
    <xf numFmtId="0" fontId="1" fillId="0" borderId="5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justify" wrapText="1"/>
    </xf>
    <xf numFmtId="0" fontId="4" fillId="0" borderId="5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/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justify" vertical="top" wrapText="1"/>
    </xf>
    <xf numFmtId="49" fontId="4" fillId="0" borderId="5" xfId="0" applyNumberFormat="1" applyFont="1" applyBorder="1" applyAlignment="1">
      <alignment horizontal="justify" vertical="top" wrapText="1"/>
    </xf>
    <xf numFmtId="49" fontId="4" fillId="0" borderId="6" xfId="0" applyNumberFormat="1" applyFont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11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justify" vertical="center" wrapText="1"/>
    </xf>
    <xf numFmtId="0" fontId="26" fillId="0" borderId="5" xfId="0" applyFont="1" applyBorder="1" applyAlignment="1">
      <alignment horizontal="justify" vertical="center" wrapText="1"/>
    </xf>
    <xf numFmtId="0" fontId="26" fillId="0" borderId="6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164" fontId="28" fillId="0" borderId="1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164" fontId="28" fillId="0" borderId="4" xfId="0" applyNumberFormat="1" applyFont="1" applyBorder="1" applyAlignment="1">
      <alignment horizontal="center" vertical="center"/>
    </xf>
    <xf numFmtId="164" fontId="28" fillId="0" borderId="5" xfId="0" applyNumberFormat="1" applyFont="1" applyBorder="1" applyAlignment="1">
      <alignment horizontal="center" vertical="center"/>
    </xf>
    <xf numFmtId="164" fontId="28" fillId="0" borderId="6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justify" wrapText="1"/>
    </xf>
    <xf numFmtId="0" fontId="5" fillId="0" borderId="1" xfId="0" applyFont="1" applyFill="1" applyBorder="1" applyAlignment="1">
      <alignment horizontal="center" vertical="center" wrapText="1"/>
    </xf>
    <xf numFmtId="49" fontId="25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wrapText="1"/>
    </xf>
    <xf numFmtId="0" fontId="31" fillId="4" borderId="7" xfId="0" applyFont="1" applyFill="1" applyBorder="1" applyAlignment="1">
      <alignment horizontal="center"/>
    </xf>
    <xf numFmtId="49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49" fontId="30" fillId="4" borderId="1" xfId="0" applyNumberFormat="1" applyFont="1" applyFill="1" applyBorder="1" applyAlignment="1">
      <alignment horizontal="center"/>
    </xf>
    <xf numFmtId="0" fontId="25" fillId="4" borderId="1" xfId="0" applyFont="1" applyFill="1" applyBorder="1" applyAlignment="1">
      <alignment horizontal="justify" wrapText="1"/>
    </xf>
    <xf numFmtId="0" fontId="25" fillId="4" borderId="4" xfId="0" applyFont="1" applyFill="1" applyBorder="1" applyAlignment="1">
      <alignment horizontal="justify" wrapText="1"/>
    </xf>
    <xf numFmtId="49" fontId="30" fillId="4" borderId="2" xfId="0" applyNumberFormat="1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49" fontId="31" fillId="4" borderId="1" xfId="0" applyNumberFormat="1" applyFont="1" applyFill="1" applyBorder="1" applyAlignment="1">
      <alignment horizontal="center" vertical="center"/>
    </xf>
    <xf numFmtId="49" fontId="32" fillId="4" borderId="1" xfId="0" applyNumberFormat="1" applyFont="1" applyFill="1" applyBorder="1" applyAlignment="1">
      <alignment horizontal="justify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justify" vertical="center" wrapText="1"/>
    </xf>
    <xf numFmtId="49" fontId="4" fillId="0" borderId="6" xfId="0" applyNumberFormat="1" applyFont="1" applyBorder="1" applyAlignment="1">
      <alignment horizontal="justify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49" fontId="4" fillId="0" borderId="6" xfId="0" applyNumberFormat="1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49" fontId="9" fillId="0" borderId="4" xfId="0" applyNumberFormat="1" applyFont="1" applyBorder="1" applyAlignment="1">
      <alignment horizontal="center" vertical="top"/>
    </xf>
    <xf numFmtId="49" fontId="9" fillId="0" borderId="5" xfId="0" applyNumberFormat="1" applyFont="1" applyBorder="1" applyAlignment="1">
      <alignment horizontal="center" vertical="top"/>
    </xf>
    <xf numFmtId="49" fontId="9" fillId="0" borderId="6" xfId="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wrapText="1"/>
    </xf>
    <xf numFmtId="0" fontId="3" fillId="0" borderId="12" xfId="0" applyFont="1" applyBorder="1" applyAlignment="1">
      <alignment horizontal="justify" wrapText="1"/>
    </xf>
    <xf numFmtId="0" fontId="3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0" fillId="4" borderId="4" xfId="0" applyNumberFormat="1" applyFont="1" applyFill="1" applyBorder="1" applyAlignment="1">
      <alignment horizontal="center" vertical="center"/>
    </xf>
    <xf numFmtId="49" fontId="30" fillId="4" borderId="6" xfId="0" applyNumberFormat="1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164" fontId="30" fillId="4" borderId="4" xfId="0" applyNumberFormat="1" applyFont="1" applyFill="1" applyBorder="1" applyAlignment="1">
      <alignment horizontal="center" vertical="center"/>
    </xf>
    <xf numFmtId="164" fontId="30" fillId="4" borderId="6" xfId="0" applyNumberFormat="1" applyFont="1" applyFill="1" applyBorder="1" applyAlignment="1">
      <alignment horizontal="center" vertical="center"/>
    </xf>
    <xf numFmtId="49" fontId="30" fillId="4" borderId="4" xfId="0" applyNumberFormat="1" applyFont="1" applyFill="1" applyBorder="1" applyAlignment="1">
      <alignment horizontal="center"/>
    </xf>
    <xf numFmtId="49" fontId="30" fillId="4" borderId="5" xfId="0" applyNumberFormat="1" applyFont="1" applyFill="1" applyBorder="1" applyAlignment="1">
      <alignment horizontal="center"/>
    </xf>
    <xf numFmtId="49" fontId="30" fillId="4" borderId="6" xfId="0" applyNumberFormat="1" applyFont="1" applyFill="1" applyBorder="1" applyAlignment="1">
      <alignment horizontal="center"/>
    </xf>
    <xf numFmtId="49" fontId="30" fillId="4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164" fontId="30" fillId="4" borderId="5" xfId="0" applyNumberFormat="1" applyFont="1" applyFill="1" applyBorder="1" applyAlignment="1">
      <alignment horizontal="center" vertical="center"/>
    </xf>
    <xf numFmtId="49" fontId="30" fillId="4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49" fontId="8" fillId="0" borderId="6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2" fontId="5" fillId="0" borderId="2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justify" vertical="top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9" fillId="0" borderId="12" xfId="0" applyFont="1" applyFill="1" applyBorder="1" applyAlignment="1">
      <alignment horizontal="justify" vertical="top" wrapText="1"/>
    </xf>
    <xf numFmtId="0" fontId="0" fillId="0" borderId="5" xfId="0" applyFill="1" applyBorder="1" applyAlignment="1"/>
    <xf numFmtId="0" fontId="0" fillId="0" borderId="6" xfId="0" applyFill="1" applyBorder="1" applyAlignment="1"/>
    <xf numFmtId="49" fontId="8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9" fillId="0" borderId="6" xfId="0" applyFont="1" applyFill="1" applyBorder="1" applyAlignment="1">
      <alignment horizontal="justify" vertical="top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justify" vertical="top" wrapText="1"/>
    </xf>
    <xf numFmtId="0" fontId="3" fillId="0" borderId="12" xfId="0" applyFont="1" applyFill="1" applyBorder="1" applyAlignment="1">
      <alignment horizontal="justify" vertical="top" wrapText="1"/>
    </xf>
    <xf numFmtId="0" fontId="0" fillId="0" borderId="5" xfId="0" applyFill="1" applyBorder="1" applyAlignment="1">
      <alignment horizontal="justify" vertical="top" wrapText="1"/>
    </xf>
    <xf numFmtId="0" fontId="0" fillId="0" borderId="6" xfId="0" applyFill="1" applyBorder="1" applyAlignment="1">
      <alignment horizontal="justify" vertical="top" wrapText="1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9" fillId="0" borderId="8" xfId="0" applyFont="1" applyFill="1" applyBorder="1" applyAlignment="1">
      <alignment horizontal="justify" vertical="top" wrapText="1"/>
    </xf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5" xfId="0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justify" vertical="center" wrapText="1"/>
    </xf>
    <xf numFmtId="0" fontId="14" fillId="0" borderId="6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wrapText="1"/>
    </xf>
    <xf numFmtId="0" fontId="3" fillId="0" borderId="5" xfId="0" applyFont="1" applyFill="1" applyBorder="1" applyAlignment="1">
      <alignment horizontal="justify" wrapText="1"/>
    </xf>
    <xf numFmtId="0" fontId="3" fillId="0" borderId="6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justify" vertical="top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 wrapText="1"/>
    </xf>
    <xf numFmtId="0" fontId="16" fillId="0" borderId="6" xfId="0" applyFont="1" applyFill="1" applyBorder="1" applyAlignment="1">
      <alignment horizontal="justify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justify" vertical="center" wrapText="1"/>
    </xf>
    <xf numFmtId="0" fontId="21" fillId="0" borderId="6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justify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justify" vertical="center" wrapText="1"/>
    </xf>
    <xf numFmtId="0" fontId="38" fillId="0" borderId="6" xfId="0" applyFont="1" applyFill="1" applyBorder="1" applyAlignment="1">
      <alignment horizontal="justify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justify" vertical="top" wrapText="1"/>
    </xf>
    <xf numFmtId="49" fontId="4" fillId="0" borderId="5" xfId="0" applyNumberFormat="1" applyFont="1" applyFill="1" applyBorder="1" applyAlignment="1">
      <alignment horizontal="justify" vertical="top" wrapText="1"/>
    </xf>
    <xf numFmtId="49" fontId="4" fillId="0" borderId="6" xfId="0" applyNumberFormat="1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6" fillId="0" borderId="1" xfId="0" applyFont="1" applyFill="1" applyBorder="1" applyAlignment="1">
      <alignment horizontal="justify" vertical="center" wrapText="1"/>
    </xf>
    <xf numFmtId="164" fontId="28" fillId="0" borderId="4" xfId="0" applyNumberFormat="1" applyFont="1" applyFill="1" applyBorder="1" applyAlignment="1">
      <alignment horizontal="center" vertical="center"/>
    </xf>
    <xf numFmtId="164" fontId="28" fillId="0" borderId="5" xfId="0" applyNumberFormat="1" applyFont="1" applyFill="1" applyBorder="1" applyAlignment="1">
      <alignment horizontal="center" vertical="center"/>
    </xf>
    <xf numFmtId="164" fontId="28" fillId="0" borderId="6" xfId="0" applyNumberFormat="1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justify" vertical="center" wrapText="1"/>
    </xf>
    <xf numFmtId="0" fontId="26" fillId="0" borderId="5" xfId="0" applyFont="1" applyFill="1" applyBorder="1" applyAlignment="1">
      <alignment horizontal="justify" vertical="center" wrapText="1"/>
    </xf>
    <xf numFmtId="0" fontId="26" fillId="0" borderId="6" xfId="0" applyFont="1" applyFill="1" applyBorder="1" applyAlignment="1">
      <alignment horizontal="justify" vertical="center" wrapText="1"/>
    </xf>
    <xf numFmtId="49" fontId="27" fillId="0" borderId="4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11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6" fontId="3" fillId="0" borderId="4" xfId="0" applyNumberFormat="1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emf"/><Relationship Id="rId10" Type="http://schemas.openxmlformats.org/officeDocument/2006/relationships/image" Target="../media/image10.wmf"/><Relationship Id="rId4" Type="http://schemas.openxmlformats.org/officeDocument/2006/relationships/image" Target="../media/image4.emf"/><Relationship Id="rId9" Type="http://schemas.openxmlformats.org/officeDocument/2006/relationships/image" Target="../media/image9.w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emf"/><Relationship Id="rId10" Type="http://schemas.openxmlformats.org/officeDocument/2006/relationships/image" Target="../media/image10.wmf"/><Relationship Id="rId4" Type="http://schemas.openxmlformats.org/officeDocument/2006/relationships/image" Target="../media/image4.emf"/><Relationship Id="rId9" Type="http://schemas.openxmlformats.org/officeDocument/2006/relationships/image" Target="../media/image9.w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1366</xdr:row>
          <xdr:rowOff>0</xdr:rowOff>
        </xdr:from>
        <xdr:to>
          <xdr:col>1</xdr:col>
          <xdr:colOff>704850</xdr:colOff>
          <xdr:row>1367</xdr:row>
          <xdr:rowOff>57150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1368</xdr:row>
          <xdr:rowOff>28575</xdr:rowOff>
        </xdr:from>
        <xdr:to>
          <xdr:col>1</xdr:col>
          <xdr:colOff>361950</xdr:colOff>
          <xdr:row>1369</xdr:row>
          <xdr:rowOff>28575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1368</xdr:row>
          <xdr:rowOff>247650</xdr:rowOff>
        </xdr:from>
        <xdr:to>
          <xdr:col>1</xdr:col>
          <xdr:colOff>342900</xdr:colOff>
          <xdr:row>1370</xdr:row>
          <xdr:rowOff>19050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1370</xdr:row>
          <xdr:rowOff>19050</xdr:rowOff>
        </xdr:from>
        <xdr:to>
          <xdr:col>1</xdr:col>
          <xdr:colOff>552450</xdr:colOff>
          <xdr:row>1371</xdr:row>
          <xdr:rowOff>38100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1374</xdr:row>
          <xdr:rowOff>0</xdr:rowOff>
        </xdr:from>
        <xdr:to>
          <xdr:col>1</xdr:col>
          <xdr:colOff>714375</xdr:colOff>
          <xdr:row>1375</xdr:row>
          <xdr:rowOff>47625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1376</xdr:row>
          <xdr:rowOff>28575</xdr:rowOff>
        </xdr:from>
        <xdr:to>
          <xdr:col>0</xdr:col>
          <xdr:colOff>209550</xdr:colOff>
          <xdr:row>1376</xdr:row>
          <xdr:rowOff>257175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1379</xdr:row>
          <xdr:rowOff>47625</xdr:rowOff>
        </xdr:from>
        <xdr:to>
          <xdr:col>1</xdr:col>
          <xdr:colOff>19050</xdr:colOff>
          <xdr:row>1380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1379</xdr:row>
          <xdr:rowOff>38100</xdr:rowOff>
        </xdr:from>
        <xdr:to>
          <xdr:col>1</xdr:col>
          <xdr:colOff>171450</xdr:colOff>
          <xdr:row>1380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1371</xdr:row>
          <xdr:rowOff>28575</xdr:rowOff>
        </xdr:from>
        <xdr:to>
          <xdr:col>0</xdr:col>
          <xdr:colOff>228600</xdr:colOff>
          <xdr:row>1372</xdr:row>
          <xdr:rowOff>28575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1375</xdr:row>
          <xdr:rowOff>28575</xdr:rowOff>
        </xdr:from>
        <xdr:to>
          <xdr:col>0</xdr:col>
          <xdr:colOff>200025</xdr:colOff>
          <xdr:row>1375</xdr:row>
          <xdr:rowOff>257175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1387</xdr:row>
          <xdr:rowOff>0</xdr:rowOff>
        </xdr:from>
        <xdr:to>
          <xdr:col>1</xdr:col>
          <xdr:colOff>238125</xdr:colOff>
          <xdr:row>1388</xdr:row>
          <xdr:rowOff>28575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1388</xdr:row>
          <xdr:rowOff>0</xdr:rowOff>
        </xdr:from>
        <xdr:to>
          <xdr:col>1</xdr:col>
          <xdr:colOff>352425</xdr:colOff>
          <xdr:row>1389</xdr:row>
          <xdr:rowOff>47625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1389</xdr:row>
          <xdr:rowOff>0</xdr:rowOff>
        </xdr:from>
        <xdr:to>
          <xdr:col>1</xdr:col>
          <xdr:colOff>295275</xdr:colOff>
          <xdr:row>1390</xdr:row>
          <xdr:rowOff>28575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1401</xdr:row>
          <xdr:rowOff>0</xdr:rowOff>
        </xdr:from>
        <xdr:to>
          <xdr:col>1</xdr:col>
          <xdr:colOff>238125</xdr:colOff>
          <xdr:row>1402</xdr:row>
          <xdr:rowOff>28575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1403</xdr:row>
          <xdr:rowOff>0</xdr:rowOff>
        </xdr:from>
        <xdr:to>
          <xdr:col>1</xdr:col>
          <xdr:colOff>295275</xdr:colOff>
          <xdr:row>1404</xdr:row>
          <xdr:rowOff>28575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1414</xdr:row>
          <xdr:rowOff>0</xdr:rowOff>
        </xdr:from>
        <xdr:to>
          <xdr:col>1</xdr:col>
          <xdr:colOff>238125</xdr:colOff>
          <xdr:row>1415</xdr:row>
          <xdr:rowOff>28575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1415</xdr:row>
          <xdr:rowOff>0</xdr:rowOff>
        </xdr:from>
        <xdr:to>
          <xdr:col>1</xdr:col>
          <xdr:colOff>352425</xdr:colOff>
          <xdr:row>1416</xdr:row>
          <xdr:rowOff>47625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1416</xdr:row>
          <xdr:rowOff>0</xdr:rowOff>
        </xdr:from>
        <xdr:to>
          <xdr:col>1</xdr:col>
          <xdr:colOff>295275</xdr:colOff>
          <xdr:row>1417</xdr:row>
          <xdr:rowOff>28575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1449</xdr:row>
          <xdr:rowOff>0</xdr:rowOff>
        </xdr:from>
        <xdr:to>
          <xdr:col>1</xdr:col>
          <xdr:colOff>238125</xdr:colOff>
          <xdr:row>1450</xdr:row>
          <xdr:rowOff>28575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1450</xdr:row>
          <xdr:rowOff>0</xdr:rowOff>
        </xdr:from>
        <xdr:to>
          <xdr:col>1</xdr:col>
          <xdr:colOff>352425</xdr:colOff>
          <xdr:row>1451</xdr:row>
          <xdr:rowOff>47625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1451</xdr:row>
          <xdr:rowOff>0</xdr:rowOff>
        </xdr:from>
        <xdr:to>
          <xdr:col>1</xdr:col>
          <xdr:colOff>295275</xdr:colOff>
          <xdr:row>1452</xdr:row>
          <xdr:rowOff>28575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1459</xdr:row>
          <xdr:rowOff>0</xdr:rowOff>
        </xdr:from>
        <xdr:to>
          <xdr:col>1</xdr:col>
          <xdr:colOff>238125</xdr:colOff>
          <xdr:row>1460</xdr:row>
          <xdr:rowOff>28575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1460</xdr:row>
          <xdr:rowOff>0</xdr:rowOff>
        </xdr:from>
        <xdr:to>
          <xdr:col>1</xdr:col>
          <xdr:colOff>352425</xdr:colOff>
          <xdr:row>1461</xdr:row>
          <xdr:rowOff>47625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1461</xdr:row>
          <xdr:rowOff>0</xdr:rowOff>
        </xdr:from>
        <xdr:to>
          <xdr:col>1</xdr:col>
          <xdr:colOff>295275</xdr:colOff>
          <xdr:row>1462</xdr:row>
          <xdr:rowOff>28575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1463</xdr:row>
          <xdr:rowOff>0</xdr:rowOff>
        </xdr:from>
        <xdr:to>
          <xdr:col>1</xdr:col>
          <xdr:colOff>238125</xdr:colOff>
          <xdr:row>1463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1463</xdr:row>
          <xdr:rowOff>0</xdr:rowOff>
        </xdr:from>
        <xdr:to>
          <xdr:col>1</xdr:col>
          <xdr:colOff>295275</xdr:colOff>
          <xdr:row>1463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1463</xdr:row>
          <xdr:rowOff>0</xdr:rowOff>
        </xdr:from>
        <xdr:to>
          <xdr:col>1</xdr:col>
          <xdr:colOff>238125</xdr:colOff>
          <xdr:row>1463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1463</xdr:row>
          <xdr:rowOff>0</xdr:rowOff>
        </xdr:from>
        <xdr:to>
          <xdr:col>1</xdr:col>
          <xdr:colOff>352425</xdr:colOff>
          <xdr:row>1463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1467</xdr:row>
          <xdr:rowOff>0</xdr:rowOff>
        </xdr:from>
        <xdr:to>
          <xdr:col>1</xdr:col>
          <xdr:colOff>238125</xdr:colOff>
          <xdr:row>1468</xdr:row>
          <xdr:rowOff>28575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1468</xdr:row>
          <xdr:rowOff>0</xdr:rowOff>
        </xdr:from>
        <xdr:to>
          <xdr:col>1</xdr:col>
          <xdr:colOff>352425</xdr:colOff>
          <xdr:row>1469</xdr:row>
          <xdr:rowOff>47625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1469</xdr:row>
          <xdr:rowOff>0</xdr:rowOff>
        </xdr:from>
        <xdr:to>
          <xdr:col>1</xdr:col>
          <xdr:colOff>295275</xdr:colOff>
          <xdr:row>1470</xdr:row>
          <xdr:rowOff>28575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1479</xdr:row>
          <xdr:rowOff>0</xdr:rowOff>
        </xdr:from>
        <xdr:to>
          <xdr:col>1</xdr:col>
          <xdr:colOff>238125</xdr:colOff>
          <xdr:row>1480</xdr:row>
          <xdr:rowOff>28575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1480</xdr:row>
          <xdr:rowOff>0</xdr:rowOff>
        </xdr:from>
        <xdr:to>
          <xdr:col>1</xdr:col>
          <xdr:colOff>352425</xdr:colOff>
          <xdr:row>1481</xdr:row>
          <xdr:rowOff>47625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1481</xdr:row>
          <xdr:rowOff>0</xdr:rowOff>
        </xdr:from>
        <xdr:to>
          <xdr:col>1</xdr:col>
          <xdr:colOff>295275</xdr:colOff>
          <xdr:row>1482</xdr:row>
          <xdr:rowOff>28575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1491</xdr:row>
          <xdr:rowOff>190500</xdr:rowOff>
        </xdr:from>
        <xdr:to>
          <xdr:col>1</xdr:col>
          <xdr:colOff>876300</xdr:colOff>
          <xdr:row>1493</xdr:row>
          <xdr:rowOff>28575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1492</xdr:row>
          <xdr:rowOff>190500</xdr:rowOff>
        </xdr:from>
        <xdr:to>
          <xdr:col>1</xdr:col>
          <xdr:colOff>904875</xdr:colOff>
          <xdr:row>1494</xdr:row>
          <xdr:rowOff>38100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1531</xdr:row>
          <xdr:rowOff>0</xdr:rowOff>
        </xdr:from>
        <xdr:to>
          <xdr:col>1</xdr:col>
          <xdr:colOff>238125</xdr:colOff>
          <xdr:row>1532</xdr:row>
          <xdr:rowOff>28575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1532</xdr:row>
          <xdr:rowOff>0</xdr:rowOff>
        </xdr:from>
        <xdr:to>
          <xdr:col>1</xdr:col>
          <xdr:colOff>352425</xdr:colOff>
          <xdr:row>1533</xdr:row>
          <xdr:rowOff>47625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1533</xdr:row>
          <xdr:rowOff>0</xdr:rowOff>
        </xdr:from>
        <xdr:to>
          <xdr:col>1</xdr:col>
          <xdr:colOff>295275</xdr:colOff>
          <xdr:row>1534</xdr:row>
          <xdr:rowOff>28575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1559</xdr:row>
          <xdr:rowOff>0</xdr:rowOff>
        </xdr:from>
        <xdr:to>
          <xdr:col>1</xdr:col>
          <xdr:colOff>238125</xdr:colOff>
          <xdr:row>1560</xdr:row>
          <xdr:rowOff>28575</xdr:rowOff>
        </xdr:to>
        <xdr:sp macro="" textlink="">
          <xdr:nvSpPr>
            <xdr:cNvPr id="1078" name="Object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1561</xdr:row>
          <xdr:rowOff>0</xdr:rowOff>
        </xdr:from>
        <xdr:to>
          <xdr:col>1</xdr:col>
          <xdr:colOff>295275</xdr:colOff>
          <xdr:row>1562</xdr:row>
          <xdr:rowOff>28575</xdr:rowOff>
        </xdr:to>
        <xdr:sp macro="" textlink="">
          <xdr:nvSpPr>
            <xdr:cNvPr id="1080" name="Object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1559</xdr:row>
          <xdr:rowOff>0</xdr:rowOff>
        </xdr:from>
        <xdr:to>
          <xdr:col>1</xdr:col>
          <xdr:colOff>238125</xdr:colOff>
          <xdr:row>1560</xdr:row>
          <xdr:rowOff>28575</xdr:rowOff>
        </xdr:to>
        <xdr:sp macro="" textlink="">
          <xdr:nvSpPr>
            <xdr:cNvPr id="1081" name="Object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1560</xdr:row>
          <xdr:rowOff>0</xdr:rowOff>
        </xdr:from>
        <xdr:to>
          <xdr:col>1</xdr:col>
          <xdr:colOff>352425</xdr:colOff>
          <xdr:row>1561</xdr:row>
          <xdr:rowOff>47625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1570</xdr:row>
          <xdr:rowOff>0</xdr:rowOff>
        </xdr:from>
        <xdr:to>
          <xdr:col>1</xdr:col>
          <xdr:colOff>238125</xdr:colOff>
          <xdr:row>1571</xdr:row>
          <xdr:rowOff>28575</xdr:rowOff>
        </xdr:to>
        <xdr:sp macro="" textlink="">
          <xdr:nvSpPr>
            <xdr:cNvPr id="1083" name="Object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1572</xdr:row>
          <xdr:rowOff>0</xdr:rowOff>
        </xdr:from>
        <xdr:to>
          <xdr:col>1</xdr:col>
          <xdr:colOff>295275</xdr:colOff>
          <xdr:row>1573</xdr:row>
          <xdr:rowOff>28575</xdr:rowOff>
        </xdr:to>
        <xdr:sp macro="" textlink="">
          <xdr:nvSpPr>
            <xdr:cNvPr id="1084" name="Object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1570</xdr:row>
          <xdr:rowOff>0</xdr:rowOff>
        </xdr:from>
        <xdr:to>
          <xdr:col>1</xdr:col>
          <xdr:colOff>238125</xdr:colOff>
          <xdr:row>1571</xdr:row>
          <xdr:rowOff>28575</xdr:rowOff>
        </xdr:to>
        <xdr:sp macro="" textlink="">
          <xdr:nvSpPr>
            <xdr:cNvPr id="1085" name="Object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1571</xdr:row>
          <xdr:rowOff>0</xdr:rowOff>
        </xdr:from>
        <xdr:to>
          <xdr:col>1</xdr:col>
          <xdr:colOff>352425</xdr:colOff>
          <xdr:row>1572</xdr:row>
          <xdr:rowOff>47625</xdr:rowOff>
        </xdr:to>
        <xdr:sp macro="" textlink="">
          <xdr:nvSpPr>
            <xdr:cNvPr id="1086" name="Object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1582</xdr:row>
          <xdr:rowOff>0</xdr:rowOff>
        </xdr:from>
        <xdr:to>
          <xdr:col>1</xdr:col>
          <xdr:colOff>238125</xdr:colOff>
          <xdr:row>1583</xdr:row>
          <xdr:rowOff>28575</xdr:rowOff>
        </xdr:to>
        <xdr:sp macro="" textlink="">
          <xdr:nvSpPr>
            <xdr:cNvPr id="1087" name="Object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1584</xdr:row>
          <xdr:rowOff>0</xdr:rowOff>
        </xdr:from>
        <xdr:to>
          <xdr:col>1</xdr:col>
          <xdr:colOff>295275</xdr:colOff>
          <xdr:row>1585</xdr:row>
          <xdr:rowOff>28575</xdr:rowOff>
        </xdr:to>
        <xdr:sp macro="" textlink="">
          <xdr:nvSpPr>
            <xdr:cNvPr id="1088" name="Object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1582</xdr:row>
          <xdr:rowOff>0</xdr:rowOff>
        </xdr:from>
        <xdr:to>
          <xdr:col>1</xdr:col>
          <xdr:colOff>238125</xdr:colOff>
          <xdr:row>1583</xdr:row>
          <xdr:rowOff>28575</xdr:rowOff>
        </xdr:to>
        <xdr:sp macro="" textlink="">
          <xdr:nvSpPr>
            <xdr:cNvPr id="1089" name="Object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1583</xdr:row>
          <xdr:rowOff>0</xdr:rowOff>
        </xdr:from>
        <xdr:to>
          <xdr:col>1</xdr:col>
          <xdr:colOff>352425</xdr:colOff>
          <xdr:row>1584</xdr:row>
          <xdr:rowOff>47625</xdr:rowOff>
        </xdr:to>
        <xdr:sp macro="" textlink="">
          <xdr:nvSpPr>
            <xdr:cNvPr id="1090" name="Object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1593</xdr:row>
          <xdr:rowOff>0</xdr:rowOff>
        </xdr:from>
        <xdr:to>
          <xdr:col>1</xdr:col>
          <xdr:colOff>238125</xdr:colOff>
          <xdr:row>1594</xdr:row>
          <xdr:rowOff>28575</xdr:rowOff>
        </xdr:to>
        <xdr:sp macro="" textlink="">
          <xdr:nvSpPr>
            <xdr:cNvPr id="1091" name="Object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1595</xdr:row>
          <xdr:rowOff>0</xdr:rowOff>
        </xdr:from>
        <xdr:to>
          <xdr:col>1</xdr:col>
          <xdr:colOff>295275</xdr:colOff>
          <xdr:row>1596</xdr:row>
          <xdr:rowOff>28575</xdr:rowOff>
        </xdr:to>
        <xdr:sp macro="" textlink="">
          <xdr:nvSpPr>
            <xdr:cNvPr id="1092" name="Object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1593</xdr:row>
          <xdr:rowOff>0</xdr:rowOff>
        </xdr:from>
        <xdr:to>
          <xdr:col>1</xdr:col>
          <xdr:colOff>238125</xdr:colOff>
          <xdr:row>1594</xdr:row>
          <xdr:rowOff>28575</xdr:rowOff>
        </xdr:to>
        <xdr:sp macro="" textlink="">
          <xdr:nvSpPr>
            <xdr:cNvPr id="1093" name="Object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1594</xdr:row>
          <xdr:rowOff>0</xdr:rowOff>
        </xdr:from>
        <xdr:to>
          <xdr:col>1</xdr:col>
          <xdr:colOff>352425</xdr:colOff>
          <xdr:row>1595</xdr:row>
          <xdr:rowOff>47625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1606</xdr:row>
          <xdr:rowOff>0</xdr:rowOff>
        </xdr:from>
        <xdr:to>
          <xdr:col>1</xdr:col>
          <xdr:colOff>238125</xdr:colOff>
          <xdr:row>1607</xdr:row>
          <xdr:rowOff>28575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1608</xdr:row>
          <xdr:rowOff>0</xdr:rowOff>
        </xdr:from>
        <xdr:to>
          <xdr:col>1</xdr:col>
          <xdr:colOff>295275</xdr:colOff>
          <xdr:row>1609</xdr:row>
          <xdr:rowOff>28575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1606</xdr:row>
          <xdr:rowOff>0</xdr:rowOff>
        </xdr:from>
        <xdr:to>
          <xdr:col>1</xdr:col>
          <xdr:colOff>238125</xdr:colOff>
          <xdr:row>1607</xdr:row>
          <xdr:rowOff>28575</xdr:rowOff>
        </xdr:to>
        <xdr:sp macro="" textlink="">
          <xdr:nvSpPr>
            <xdr:cNvPr id="1097" name="Object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1607</xdr:row>
          <xdr:rowOff>0</xdr:rowOff>
        </xdr:from>
        <xdr:to>
          <xdr:col>1</xdr:col>
          <xdr:colOff>352425</xdr:colOff>
          <xdr:row>1608</xdr:row>
          <xdr:rowOff>47625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1615</xdr:row>
          <xdr:rowOff>0</xdr:rowOff>
        </xdr:from>
        <xdr:to>
          <xdr:col>1</xdr:col>
          <xdr:colOff>238125</xdr:colOff>
          <xdr:row>1616</xdr:row>
          <xdr:rowOff>28575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1617</xdr:row>
          <xdr:rowOff>0</xdr:rowOff>
        </xdr:from>
        <xdr:to>
          <xdr:col>1</xdr:col>
          <xdr:colOff>295275</xdr:colOff>
          <xdr:row>1618</xdr:row>
          <xdr:rowOff>28575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1615</xdr:row>
          <xdr:rowOff>0</xdr:rowOff>
        </xdr:from>
        <xdr:to>
          <xdr:col>1</xdr:col>
          <xdr:colOff>238125</xdr:colOff>
          <xdr:row>1616</xdr:row>
          <xdr:rowOff>28575</xdr:rowOff>
        </xdr:to>
        <xdr:sp macro="" textlink="">
          <xdr:nvSpPr>
            <xdr:cNvPr id="1101" name="Object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1616</xdr:row>
          <xdr:rowOff>0</xdr:rowOff>
        </xdr:from>
        <xdr:to>
          <xdr:col>1</xdr:col>
          <xdr:colOff>352425</xdr:colOff>
          <xdr:row>1617</xdr:row>
          <xdr:rowOff>47625</xdr:rowOff>
        </xdr:to>
        <xdr:sp macro="" textlink="">
          <xdr:nvSpPr>
            <xdr:cNvPr id="1102" name="Object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1624</xdr:row>
          <xdr:rowOff>0</xdr:rowOff>
        </xdr:from>
        <xdr:to>
          <xdr:col>1</xdr:col>
          <xdr:colOff>238125</xdr:colOff>
          <xdr:row>1625</xdr:row>
          <xdr:rowOff>28575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1626</xdr:row>
          <xdr:rowOff>0</xdr:rowOff>
        </xdr:from>
        <xdr:to>
          <xdr:col>1</xdr:col>
          <xdr:colOff>295275</xdr:colOff>
          <xdr:row>1627</xdr:row>
          <xdr:rowOff>28575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1624</xdr:row>
          <xdr:rowOff>0</xdr:rowOff>
        </xdr:from>
        <xdr:to>
          <xdr:col>1</xdr:col>
          <xdr:colOff>238125</xdr:colOff>
          <xdr:row>1625</xdr:row>
          <xdr:rowOff>28575</xdr:rowOff>
        </xdr:to>
        <xdr:sp macro="" textlink="">
          <xdr:nvSpPr>
            <xdr:cNvPr id="1105" name="Object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1625</xdr:row>
          <xdr:rowOff>0</xdr:rowOff>
        </xdr:from>
        <xdr:to>
          <xdr:col>1</xdr:col>
          <xdr:colOff>352425</xdr:colOff>
          <xdr:row>1626</xdr:row>
          <xdr:rowOff>47625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1633</xdr:row>
          <xdr:rowOff>0</xdr:rowOff>
        </xdr:from>
        <xdr:to>
          <xdr:col>1</xdr:col>
          <xdr:colOff>238125</xdr:colOff>
          <xdr:row>1634</xdr:row>
          <xdr:rowOff>28575</xdr:rowOff>
        </xdr:to>
        <xdr:sp macro="" textlink="">
          <xdr:nvSpPr>
            <xdr:cNvPr id="1107" name="Object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1635</xdr:row>
          <xdr:rowOff>0</xdr:rowOff>
        </xdr:from>
        <xdr:to>
          <xdr:col>1</xdr:col>
          <xdr:colOff>295275</xdr:colOff>
          <xdr:row>1636</xdr:row>
          <xdr:rowOff>28575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1633</xdr:row>
          <xdr:rowOff>0</xdr:rowOff>
        </xdr:from>
        <xdr:to>
          <xdr:col>1</xdr:col>
          <xdr:colOff>238125</xdr:colOff>
          <xdr:row>1634</xdr:row>
          <xdr:rowOff>28575</xdr:rowOff>
        </xdr:to>
        <xdr:sp macro="" textlink="">
          <xdr:nvSpPr>
            <xdr:cNvPr id="1109" name="Object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1634</xdr:row>
          <xdr:rowOff>0</xdr:rowOff>
        </xdr:from>
        <xdr:to>
          <xdr:col>1</xdr:col>
          <xdr:colOff>352425</xdr:colOff>
          <xdr:row>1635</xdr:row>
          <xdr:rowOff>47625</xdr:rowOff>
        </xdr:to>
        <xdr:sp macro="" textlink="">
          <xdr:nvSpPr>
            <xdr:cNvPr id="1110" name="Object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1644</xdr:row>
          <xdr:rowOff>0</xdr:rowOff>
        </xdr:from>
        <xdr:to>
          <xdr:col>1</xdr:col>
          <xdr:colOff>238125</xdr:colOff>
          <xdr:row>1645</xdr:row>
          <xdr:rowOff>28575</xdr:rowOff>
        </xdr:to>
        <xdr:sp macro="" textlink="">
          <xdr:nvSpPr>
            <xdr:cNvPr id="1111" name="Object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1646</xdr:row>
          <xdr:rowOff>0</xdr:rowOff>
        </xdr:from>
        <xdr:to>
          <xdr:col>1</xdr:col>
          <xdr:colOff>295275</xdr:colOff>
          <xdr:row>1647</xdr:row>
          <xdr:rowOff>28575</xdr:rowOff>
        </xdr:to>
        <xdr:sp macro="" textlink="">
          <xdr:nvSpPr>
            <xdr:cNvPr id="1112" name="Object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1644</xdr:row>
          <xdr:rowOff>0</xdr:rowOff>
        </xdr:from>
        <xdr:to>
          <xdr:col>1</xdr:col>
          <xdr:colOff>238125</xdr:colOff>
          <xdr:row>1645</xdr:row>
          <xdr:rowOff>28575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1645</xdr:row>
          <xdr:rowOff>0</xdr:rowOff>
        </xdr:from>
        <xdr:to>
          <xdr:col>1</xdr:col>
          <xdr:colOff>352425</xdr:colOff>
          <xdr:row>1646</xdr:row>
          <xdr:rowOff>47625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1654</xdr:row>
          <xdr:rowOff>0</xdr:rowOff>
        </xdr:from>
        <xdr:to>
          <xdr:col>1</xdr:col>
          <xdr:colOff>238125</xdr:colOff>
          <xdr:row>1655</xdr:row>
          <xdr:rowOff>28575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1656</xdr:row>
          <xdr:rowOff>0</xdr:rowOff>
        </xdr:from>
        <xdr:to>
          <xdr:col>1</xdr:col>
          <xdr:colOff>295275</xdr:colOff>
          <xdr:row>1657</xdr:row>
          <xdr:rowOff>28575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1654</xdr:row>
          <xdr:rowOff>0</xdr:rowOff>
        </xdr:from>
        <xdr:to>
          <xdr:col>1</xdr:col>
          <xdr:colOff>238125</xdr:colOff>
          <xdr:row>1655</xdr:row>
          <xdr:rowOff>28575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1655</xdr:row>
          <xdr:rowOff>0</xdr:rowOff>
        </xdr:from>
        <xdr:to>
          <xdr:col>1</xdr:col>
          <xdr:colOff>352425</xdr:colOff>
          <xdr:row>1656</xdr:row>
          <xdr:rowOff>47625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1666</xdr:row>
          <xdr:rowOff>0</xdr:rowOff>
        </xdr:from>
        <xdr:to>
          <xdr:col>1</xdr:col>
          <xdr:colOff>238125</xdr:colOff>
          <xdr:row>1667</xdr:row>
          <xdr:rowOff>28575</xdr:rowOff>
        </xdr:to>
        <xdr:sp macro="" textlink="">
          <xdr:nvSpPr>
            <xdr:cNvPr id="1119" name="Object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1668</xdr:row>
          <xdr:rowOff>0</xdr:rowOff>
        </xdr:from>
        <xdr:to>
          <xdr:col>1</xdr:col>
          <xdr:colOff>295275</xdr:colOff>
          <xdr:row>1669</xdr:row>
          <xdr:rowOff>28575</xdr:rowOff>
        </xdr:to>
        <xdr:sp macro="" textlink="">
          <xdr:nvSpPr>
            <xdr:cNvPr id="1120" name="Object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1666</xdr:row>
          <xdr:rowOff>0</xdr:rowOff>
        </xdr:from>
        <xdr:to>
          <xdr:col>1</xdr:col>
          <xdr:colOff>238125</xdr:colOff>
          <xdr:row>1667</xdr:row>
          <xdr:rowOff>28575</xdr:rowOff>
        </xdr:to>
        <xdr:sp macro="" textlink="">
          <xdr:nvSpPr>
            <xdr:cNvPr id="1121" name="Object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1667</xdr:row>
          <xdr:rowOff>0</xdr:rowOff>
        </xdr:from>
        <xdr:to>
          <xdr:col>1</xdr:col>
          <xdr:colOff>352425</xdr:colOff>
          <xdr:row>1668</xdr:row>
          <xdr:rowOff>47625</xdr:rowOff>
        </xdr:to>
        <xdr:sp macro="" textlink="">
          <xdr:nvSpPr>
            <xdr:cNvPr id="1122" name="Object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1677</xdr:row>
          <xdr:rowOff>0</xdr:rowOff>
        </xdr:from>
        <xdr:to>
          <xdr:col>1</xdr:col>
          <xdr:colOff>238125</xdr:colOff>
          <xdr:row>1678</xdr:row>
          <xdr:rowOff>28575</xdr:rowOff>
        </xdr:to>
        <xdr:sp macro="" textlink="">
          <xdr:nvSpPr>
            <xdr:cNvPr id="1123" name="Object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1679</xdr:row>
          <xdr:rowOff>0</xdr:rowOff>
        </xdr:from>
        <xdr:to>
          <xdr:col>1</xdr:col>
          <xdr:colOff>295275</xdr:colOff>
          <xdr:row>1680</xdr:row>
          <xdr:rowOff>28575</xdr:rowOff>
        </xdr:to>
        <xdr:sp macro="" textlink="">
          <xdr:nvSpPr>
            <xdr:cNvPr id="1124" name="Object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1677</xdr:row>
          <xdr:rowOff>0</xdr:rowOff>
        </xdr:from>
        <xdr:to>
          <xdr:col>1</xdr:col>
          <xdr:colOff>238125</xdr:colOff>
          <xdr:row>1678</xdr:row>
          <xdr:rowOff>28575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1678</xdr:row>
          <xdr:rowOff>0</xdr:rowOff>
        </xdr:from>
        <xdr:to>
          <xdr:col>1</xdr:col>
          <xdr:colOff>352425</xdr:colOff>
          <xdr:row>1679</xdr:row>
          <xdr:rowOff>47625</xdr:rowOff>
        </xdr:to>
        <xdr:sp macro="" textlink="">
          <xdr:nvSpPr>
            <xdr:cNvPr id="1126" name="Object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1436</xdr:row>
          <xdr:rowOff>0</xdr:rowOff>
        </xdr:from>
        <xdr:to>
          <xdr:col>1</xdr:col>
          <xdr:colOff>238125</xdr:colOff>
          <xdr:row>1437</xdr:row>
          <xdr:rowOff>28575</xdr:rowOff>
        </xdr:to>
        <xdr:sp macro="" textlink="">
          <xdr:nvSpPr>
            <xdr:cNvPr id="1127" name="Object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1438</xdr:row>
          <xdr:rowOff>0</xdr:rowOff>
        </xdr:from>
        <xdr:to>
          <xdr:col>1</xdr:col>
          <xdr:colOff>295275</xdr:colOff>
          <xdr:row>1439</xdr:row>
          <xdr:rowOff>28575</xdr:rowOff>
        </xdr:to>
        <xdr:sp macro="" textlink="">
          <xdr:nvSpPr>
            <xdr:cNvPr id="1128" name="Object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1436</xdr:row>
          <xdr:rowOff>0</xdr:rowOff>
        </xdr:from>
        <xdr:to>
          <xdr:col>1</xdr:col>
          <xdr:colOff>238125</xdr:colOff>
          <xdr:row>1437</xdr:row>
          <xdr:rowOff>28575</xdr:rowOff>
        </xdr:to>
        <xdr:sp macro="" textlink="">
          <xdr:nvSpPr>
            <xdr:cNvPr id="1129" name="Object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1437</xdr:row>
          <xdr:rowOff>0</xdr:rowOff>
        </xdr:from>
        <xdr:to>
          <xdr:col>1</xdr:col>
          <xdr:colOff>352425</xdr:colOff>
          <xdr:row>1438</xdr:row>
          <xdr:rowOff>47625</xdr:rowOff>
        </xdr:to>
        <xdr:sp macro="" textlink="">
          <xdr:nvSpPr>
            <xdr:cNvPr id="1130" name="Object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1492</xdr:row>
          <xdr:rowOff>0</xdr:rowOff>
        </xdr:from>
        <xdr:to>
          <xdr:col>1</xdr:col>
          <xdr:colOff>238125</xdr:colOff>
          <xdr:row>1493</xdr:row>
          <xdr:rowOff>28575</xdr:rowOff>
        </xdr:to>
        <xdr:sp macro="" textlink="">
          <xdr:nvSpPr>
            <xdr:cNvPr id="1131" name="Object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1494</xdr:row>
          <xdr:rowOff>0</xdr:rowOff>
        </xdr:from>
        <xdr:to>
          <xdr:col>1</xdr:col>
          <xdr:colOff>295275</xdr:colOff>
          <xdr:row>1495</xdr:row>
          <xdr:rowOff>28575</xdr:rowOff>
        </xdr:to>
        <xdr:sp macro="" textlink="">
          <xdr:nvSpPr>
            <xdr:cNvPr id="1132" name="Object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1492</xdr:row>
          <xdr:rowOff>0</xdr:rowOff>
        </xdr:from>
        <xdr:to>
          <xdr:col>1</xdr:col>
          <xdr:colOff>238125</xdr:colOff>
          <xdr:row>1493</xdr:row>
          <xdr:rowOff>28575</xdr:rowOff>
        </xdr:to>
        <xdr:sp macro="" textlink="">
          <xdr:nvSpPr>
            <xdr:cNvPr id="1133" name="Object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1493</xdr:row>
          <xdr:rowOff>0</xdr:rowOff>
        </xdr:from>
        <xdr:to>
          <xdr:col>1</xdr:col>
          <xdr:colOff>352425</xdr:colOff>
          <xdr:row>1494</xdr:row>
          <xdr:rowOff>47625</xdr:rowOff>
        </xdr:to>
        <xdr:sp macro="" textlink="">
          <xdr:nvSpPr>
            <xdr:cNvPr id="1134" name="Object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1378</xdr:row>
          <xdr:rowOff>104775</xdr:rowOff>
        </xdr:from>
        <xdr:to>
          <xdr:col>0</xdr:col>
          <xdr:colOff>190500</xdr:colOff>
          <xdr:row>1379</xdr:row>
          <xdr:rowOff>19050</xdr:rowOff>
        </xdr:to>
        <xdr:sp macro="" textlink="">
          <xdr:nvSpPr>
            <xdr:cNvPr id="1135" name="Object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1380</xdr:row>
          <xdr:rowOff>85725</xdr:rowOff>
        </xdr:from>
        <xdr:to>
          <xdr:col>0</xdr:col>
          <xdr:colOff>200025</xdr:colOff>
          <xdr:row>1381</xdr:row>
          <xdr:rowOff>28575</xdr:rowOff>
        </xdr:to>
        <xdr:sp macro="" textlink="">
          <xdr:nvSpPr>
            <xdr:cNvPr id="1136" name="Object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1401</xdr:row>
          <xdr:rowOff>0</xdr:rowOff>
        </xdr:from>
        <xdr:to>
          <xdr:col>1</xdr:col>
          <xdr:colOff>238125</xdr:colOff>
          <xdr:row>1402</xdr:row>
          <xdr:rowOff>28575</xdr:rowOff>
        </xdr:to>
        <xdr:sp macro="" textlink="">
          <xdr:nvSpPr>
            <xdr:cNvPr id="1137" name="Object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1402</xdr:row>
          <xdr:rowOff>0</xdr:rowOff>
        </xdr:from>
        <xdr:to>
          <xdr:col>1</xdr:col>
          <xdr:colOff>352425</xdr:colOff>
          <xdr:row>1403</xdr:row>
          <xdr:rowOff>47625</xdr:rowOff>
        </xdr:to>
        <xdr:sp macro="" textlink="">
          <xdr:nvSpPr>
            <xdr:cNvPr id="1138" name="Object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1505</xdr:row>
          <xdr:rowOff>0</xdr:rowOff>
        </xdr:from>
        <xdr:to>
          <xdr:col>1</xdr:col>
          <xdr:colOff>238125</xdr:colOff>
          <xdr:row>1506</xdr:row>
          <xdr:rowOff>28575</xdr:rowOff>
        </xdr:to>
        <xdr:sp macro="" textlink="">
          <xdr:nvSpPr>
            <xdr:cNvPr id="1139" name="Object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1507</xdr:row>
          <xdr:rowOff>0</xdr:rowOff>
        </xdr:from>
        <xdr:to>
          <xdr:col>1</xdr:col>
          <xdr:colOff>295275</xdr:colOff>
          <xdr:row>1508</xdr:row>
          <xdr:rowOff>28575</xdr:rowOff>
        </xdr:to>
        <xdr:sp macro="" textlink="">
          <xdr:nvSpPr>
            <xdr:cNvPr id="1140" name="Object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1505</xdr:row>
          <xdr:rowOff>0</xdr:rowOff>
        </xdr:from>
        <xdr:to>
          <xdr:col>1</xdr:col>
          <xdr:colOff>238125</xdr:colOff>
          <xdr:row>1506</xdr:row>
          <xdr:rowOff>28575</xdr:rowOff>
        </xdr:to>
        <xdr:sp macro="" textlink="">
          <xdr:nvSpPr>
            <xdr:cNvPr id="1141" name="Object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1506</xdr:row>
          <xdr:rowOff>0</xdr:rowOff>
        </xdr:from>
        <xdr:to>
          <xdr:col>1</xdr:col>
          <xdr:colOff>352425</xdr:colOff>
          <xdr:row>1507</xdr:row>
          <xdr:rowOff>47625</xdr:rowOff>
        </xdr:to>
        <xdr:sp macro="" textlink="">
          <xdr:nvSpPr>
            <xdr:cNvPr id="1142" name="Object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1521</xdr:row>
          <xdr:rowOff>0</xdr:rowOff>
        </xdr:from>
        <xdr:to>
          <xdr:col>1</xdr:col>
          <xdr:colOff>238125</xdr:colOff>
          <xdr:row>1522</xdr:row>
          <xdr:rowOff>28575</xdr:rowOff>
        </xdr:to>
        <xdr:sp macro="" textlink="">
          <xdr:nvSpPr>
            <xdr:cNvPr id="1143" name="Object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1523</xdr:row>
          <xdr:rowOff>0</xdr:rowOff>
        </xdr:from>
        <xdr:to>
          <xdr:col>1</xdr:col>
          <xdr:colOff>295275</xdr:colOff>
          <xdr:row>1524</xdr:row>
          <xdr:rowOff>28575</xdr:rowOff>
        </xdr:to>
        <xdr:sp macro="" textlink="">
          <xdr:nvSpPr>
            <xdr:cNvPr id="1144" name="Object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1521</xdr:row>
          <xdr:rowOff>0</xdr:rowOff>
        </xdr:from>
        <xdr:to>
          <xdr:col>1</xdr:col>
          <xdr:colOff>238125</xdr:colOff>
          <xdr:row>1522</xdr:row>
          <xdr:rowOff>28575</xdr:rowOff>
        </xdr:to>
        <xdr:sp macro="" textlink="">
          <xdr:nvSpPr>
            <xdr:cNvPr id="1145" name="Object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1522</xdr:row>
          <xdr:rowOff>0</xdr:rowOff>
        </xdr:from>
        <xdr:to>
          <xdr:col>1</xdr:col>
          <xdr:colOff>352425</xdr:colOff>
          <xdr:row>1523</xdr:row>
          <xdr:rowOff>47625</xdr:rowOff>
        </xdr:to>
        <xdr:sp macro="" textlink="">
          <xdr:nvSpPr>
            <xdr:cNvPr id="1146" name="Object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1545</xdr:row>
          <xdr:rowOff>190500</xdr:rowOff>
        </xdr:from>
        <xdr:to>
          <xdr:col>1</xdr:col>
          <xdr:colOff>876300</xdr:colOff>
          <xdr:row>1547</xdr:row>
          <xdr:rowOff>28575</xdr:rowOff>
        </xdr:to>
        <xdr:sp macro="" textlink="">
          <xdr:nvSpPr>
            <xdr:cNvPr id="1147" name="Object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1546</xdr:row>
          <xdr:rowOff>190500</xdr:rowOff>
        </xdr:from>
        <xdr:to>
          <xdr:col>1</xdr:col>
          <xdr:colOff>904875</xdr:colOff>
          <xdr:row>1548</xdr:row>
          <xdr:rowOff>38100</xdr:rowOff>
        </xdr:to>
        <xdr:sp macro="" textlink="">
          <xdr:nvSpPr>
            <xdr:cNvPr id="1148" name="Object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1546</xdr:row>
          <xdr:rowOff>0</xdr:rowOff>
        </xdr:from>
        <xdr:to>
          <xdr:col>1</xdr:col>
          <xdr:colOff>238125</xdr:colOff>
          <xdr:row>1547</xdr:row>
          <xdr:rowOff>28575</xdr:rowOff>
        </xdr:to>
        <xdr:sp macro="" textlink="">
          <xdr:nvSpPr>
            <xdr:cNvPr id="1149" name="Object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1548</xdr:row>
          <xdr:rowOff>0</xdr:rowOff>
        </xdr:from>
        <xdr:to>
          <xdr:col>1</xdr:col>
          <xdr:colOff>295275</xdr:colOff>
          <xdr:row>1549</xdr:row>
          <xdr:rowOff>28575</xdr:rowOff>
        </xdr:to>
        <xdr:sp macro="" textlink="">
          <xdr:nvSpPr>
            <xdr:cNvPr id="1150" name="Object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1546</xdr:row>
          <xdr:rowOff>0</xdr:rowOff>
        </xdr:from>
        <xdr:to>
          <xdr:col>1</xdr:col>
          <xdr:colOff>238125</xdr:colOff>
          <xdr:row>1547</xdr:row>
          <xdr:rowOff>28575</xdr:rowOff>
        </xdr:to>
        <xdr:sp macro="" textlink="">
          <xdr:nvSpPr>
            <xdr:cNvPr id="1151" name="Object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1547</xdr:row>
          <xdr:rowOff>0</xdr:rowOff>
        </xdr:from>
        <xdr:to>
          <xdr:col>1</xdr:col>
          <xdr:colOff>352425</xdr:colOff>
          <xdr:row>1548</xdr:row>
          <xdr:rowOff>47625</xdr:rowOff>
        </xdr:to>
        <xdr:sp macro="" textlink="">
          <xdr:nvSpPr>
            <xdr:cNvPr id="1152" name="Object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1386</xdr:row>
          <xdr:rowOff>0</xdr:rowOff>
        </xdr:from>
        <xdr:to>
          <xdr:col>1</xdr:col>
          <xdr:colOff>704850</xdr:colOff>
          <xdr:row>1387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1388</xdr:row>
          <xdr:rowOff>28575</xdr:rowOff>
        </xdr:from>
        <xdr:to>
          <xdr:col>1</xdr:col>
          <xdr:colOff>276225</xdr:colOff>
          <xdr:row>1389</xdr:row>
          <xdr:rowOff>9525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1389</xdr:row>
          <xdr:rowOff>38100</xdr:rowOff>
        </xdr:from>
        <xdr:to>
          <xdr:col>1</xdr:col>
          <xdr:colOff>200025</xdr:colOff>
          <xdr:row>1390</xdr:row>
          <xdr:rowOff>57150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1390</xdr:row>
          <xdr:rowOff>19050</xdr:rowOff>
        </xdr:from>
        <xdr:to>
          <xdr:col>1</xdr:col>
          <xdr:colOff>552450</xdr:colOff>
          <xdr:row>1391</xdr:row>
          <xdr:rowOff>38100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1394</xdr:row>
          <xdr:rowOff>0</xdr:rowOff>
        </xdr:from>
        <xdr:to>
          <xdr:col>1</xdr:col>
          <xdr:colOff>714375</xdr:colOff>
          <xdr:row>1395</xdr:row>
          <xdr:rowOff>47625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1396</xdr:row>
          <xdr:rowOff>28575</xdr:rowOff>
        </xdr:from>
        <xdr:to>
          <xdr:col>0</xdr:col>
          <xdr:colOff>209550</xdr:colOff>
          <xdr:row>1396</xdr:row>
          <xdr:rowOff>257175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1399</xdr:row>
          <xdr:rowOff>47625</xdr:rowOff>
        </xdr:from>
        <xdr:to>
          <xdr:col>1</xdr:col>
          <xdr:colOff>19050</xdr:colOff>
          <xdr:row>1400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390525</xdr:colOff>
          <xdr:row>1399</xdr:row>
          <xdr:rowOff>9525</xdr:rowOff>
        </xdr:from>
        <xdr:to>
          <xdr:col>0</xdr:col>
          <xdr:colOff>571500</xdr:colOff>
          <xdr:row>1400</xdr:row>
          <xdr:rowOff>38100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1391</xdr:row>
          <xdr:rowOff>28575</xdr:rowOff>
        </xdr:from>
        <xdr:to>
          <xdr:col>0</xdr:col>
          <xdr:colOff>228600</xdr:colOff>
          <xdr:row>1392</xdr:row>
          <xdr:rowOff>28575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1395</xdr:row>
          <xdr:rowOff>28575</xdr:rowOff>
        </xdr:from>
        <xdr:to>
          <xdr:col>0</xdr:col>
          <xdr:colOff>200025</xdr:colOff>
          <xdr:row>1395</xdr:row>
          <xdr:rowOff>257175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1407</xdr:row>
          <xdr:rowOff>0</xdr:rowOff>
        </xdr:from>
        <xdr:to>
          <xdr:col>1</xdr:col>
          <xdr:colOff>238125</xdr:colOff>
          <xdr:row>1408</xdr:row>
          <xdr:rowOff>28575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1408</xdr:row>
          <xdr:rowOff>0</xdr:rowOff>
        </xdr:from>
        <xdr:to>
          <xdr:col>1</xdr:col>
          <xdr:colOff>352425</xdr:colOff>
          <xdr:row>1409</xdr:row>
          <xdr:rowOff>47625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1408</xdr:row>
          <xdr:rowOff>171450</xdr:rowOff>
        </xdr:from>
        <xdr:to>
          <xdr:col>1</xdr:col>
          <xdr:colOff>180975</xdr:colOff>
          <xdr:row>1410</xdr:row>
          <xdr:rowOff>38100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1414</xdr:row>
          <xdr:rowOff>0</xdr:rowOff>
        </xdr:from>
        <xdr:to>
          <xdr:col>1</xdr:col>
          <xdr:colOff>295275</xdr:colOff>
          <xdr:row>1414</xdr:row>
          <xdr:rowOff>28575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1424</xdr:row>
          <xdr:rowOff>0</xdr:rowOff>
        </xdr:from>
        <xdr:to>
          <xdr:col>1</xdr:col>
          <xdr:colOff>238125</xdr:colOff>
          <xdr:row>1425</xdr:row>
          <xdr:rowOff>28575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1425</xdr:row>
          <xdr:rowOff>0</xdr:rowOff>
        </xdr:from>
        <xdr:to>
          <xdr:col>1</xdr:col>
          <xdr:colOff>352425</xdr:colOff>
          <xdr:row>1426</xdr:row>
          <xdr:rowOff>47625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1426</xdr:row>
          <xdr:rowOff>0</xdr:rowOff>
        </xdr:from>
        <xdr:to>
          <xdr:col>1</xdr:col>
          <xdr:colOff>295275</xdr:colOff>
          <xdr:row>1427</xdr:row>
          <xdr:rowOff>28575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1463</xdr:row>
          <xdr:rowOff>0</xdr:rowOff>
        </xdr:from>
        <xdr:to>
          <xdr:col>1</xdr:col>
          <xdr:colOff>238125</xdr:colOff>
          <xdr:row>1464</xdr:row>
          <xdr:rowOff>28575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1464</xdr:row>
          <xdr:rowOff>0</xdr:rowOff>
        </xdr:from>
        <xdr:to>
          <xdr:col>1</xdr:col>
          <xdr:colOff>352425</xdr:colOff>
          <xdr:row>1465</xdr:row>
          <xdr:rowOff>47625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1465</xdr:row>
          <xdr:rowOff>0</xdr:rowOff>
        </xdr:from>
        <xdr:to>
          <xdr:col>1</xdr:col>
          <xdr:colOff>295275</xdr:colOff>
          <xdr:row>1466</xdr:row>
          <xdr:rowOff>28575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1473</xdr:row>
          <xdr:rowOff>0</xdr:rowOff>
        </xdr:from>
        <xdr:to>
          <xdr:col>1</xdr:col>
          <xdr:colOff>238125</xdr:colOff>
          <xdr:row>1474</xdr:row>
          <xdr:rowOff>28575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1474</xdr:row>
          <xdr:rowOff>0</xdr:rowOff>
        </xdr:from>
        <xdr:to>
          <xdr:col>1</xdr:col>
          <xdr:colOff>352425</xdr:colOff>
          <xdr:row>1475</xdr:row>
          <xdr:rowOff>47625</xdr:rowOff>
        </xdr:to>
        <xdr:sp macro="" textlink="">
          <xdr:nvSpPr>
            <xdr:cNvPr id="2071" name="Object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1475</xdr:row>
          <xdr:rowOff>0</xdr:rowOff>
        </xdr:from>
        <xdr:to>
          <xdr:col>1</xdr:col>
          <xdr:colOff>295275</xdr:colOff>
          <xdr:row>1476</xdr:row>
          <xdr:rowOff>28575</xdr:rowOff>
        </xdr:to>
        <xdr:sp macro="" textlink="">
          <xdr:nvSpPr>
            <xdr:cNvPr id="2072" name="Object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1477</xdr:row>
          <xdr:rowOff>0</xdr:rowOff>
        </xdr:from>
        <xdr:to>
          <xdr:col>1</xdr:col>
          <xdr:colOff>238125</xdr:colOff>
          <xdr:row>1477</xdr:row>
          <xdr:rowOff>0</xdr:rowOff>
        </xdr:to>
        <xdr:sp macro="" textlink="">
          <xdr:nvSpPr>
            <xdr:cNvPr id="2073" name="Object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1477</xdr:row>
          <xdr:rowOff>0</xdr:rowOff>
        </xdr:from>
        <xdr:to>
          <xdr:col>1</xdr:col>
          <xdr:colOff>295275</xdr:colOff>
          <xdr:row>1477</xdr:row>
          <xdr:rowOff>0</xdr:rowOff>
        </xdr:to>
        <xdr:sp macro="" textlink="">
          <xdr:nvSpPr>
            <xdr:cNvPr id="2074" name="Object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1477</xdr:row>
          <xdr:rowOff>0</xdr:rowOff>
        </xdr:from>
        <xdr:to>
          <xdr:col>1</xdr:col>
          <xdr:colOff>238125</xdr:colOff>
          <xdr:row>1477</xdr:row>
          <xdr:rowOff>0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1477</xdr:row>
          <xdr:rowOff>0</xdr:rowOff>
        </xdr:from>
        <xdr:to>
          <xdr:col>1</xdr:col>
          <xdr:colOff>352425</xdr:colOff>
          <xdr:row>1477</xdr:row>
          <xdr:rowOff>0</xdr:rowOff>
        </xdr:to>
        <xdr:sp macro="" textlink="">
          <xdr:nvSpPr>
            <xdr:cNvPr id="2076" name="Object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1483</xdr:row>
          <xdr:rowOff>0</xdr:rowOff>
        </xdr:from>
        <xdr:to>
          <xdr:col>1</xdr:col>
          <xdr:colOff>238125</xdr:colOff>
          <xdr:row>1484</xdr:row>
          <xdr:rowOff>28575</xdr:rowOff>
        </xdr:to>
        <xdr:sp macro="" textlink="">
          <xdr:nvSpPr>
            <xdr:cNvPr id="2077" name="Object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1484</xdr:row>
          <xdr:rowOff>0</xdr:rowOff>
        </xdr:from>
        <xdr:to>
          <xdr:col>1</xdr:col>
          <xdr:colOff>352425</xdr:colOff>
          <xdr:row>1485</xdr:row>
          <xdr:rowOff>47625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1485</xdr:row>
          <xdr:rowOff>0</xdr:rowOff>
        </xdr:from>
        <xdr:to>
          <xdr:col>1</xdr:col>
          <xdr:colOff>295275</xdr:colOff>
          <xdr:row>1486</xdr:row>
          <xdr:rowOff>28575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1495</xdr:row>
          <xdr:rowOff>0</xdr:rowOff>
        </xdr:from>
        <xdr:to>
          <xdr:col>1</xdr:col>
          <xdr:colOff>238125</xdr:colOff>
          <xdr:row>1496</xdr:row>
          <xdr:rowOff>28575</xdr:rowOff>
        </xdr:to>
        <xdr:sp macro="" textlink="">
          <xdr:nvSpPr>
            <xdr:cNvPr id="2080" name="Object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1496</xdr:row>
          <xdr:rowOff>0</xdr:rowOff>
        </xdr:from>
        <xdr:to>
          <xdr:col>1</xdr:col>
          <xdr:colOff>352425</xdr:colOff>
          <xdr:row>1497</xdr:row>
          <xdr:rowOff>47625</xdr:rowOff>
        </xdr:to>
        <xdr:sp macro="" textlink="">
          <xdr:nvSpPr>
            <xdr:cNvPr id="2081" name="Object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1497</xdr:row>
          <xdr:rowOff>0</xdr:rowOff>
        </xdr:from>
        <xdr:to>
          <xdr:col>1</xdr:col>
          <xdr:colOff>295275</xdr:colOff>
          <xdr:row>1498</xdr:row>
          <xdr:rowOff>28575</xdr:rowOff>
        </xdr:to>
        <xdr:sp macro="" textlink="">
          <xdr:nvSpPr>
            <xdr:cNvPr id="2082" name="Object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1507</xdr:row>
          <xdr:rowOff>190500</xdr:rowOff>
        </xdr:from>
        <xdr:to>
          <xdr:col>1</xdr:col>
          <xdr:colOff>876300</xdr:colOff>
          <xdr:row>1509</xdr:row>
          <xdr:rowOff>28575</xdr:rowOff>
        </xdr:to>
        <xdr:sp macro="" textlink="">
          <xdr:nvSpPr>
            <xdr:cNvPr id="2083" name="Object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1508</xdr:row>
          <xdr:rowOff>190500</xdr:rowOff>
        </xdr:from>
        <xdr:to>
          <xdr:col>1</xdr:col>
          <xdr:colOff>904875</xdr:colOff>
          <xdr:row>1510</xdr:row>
          <xdr:rowOff>38100</xdr:rowOff>
        </xdr:to>
        <xdr:sp macro="" textlink="">
          <xdr:nvSpPr>
            <xdr:cNvPr id="2084" name="Object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1571</xdr:row>
          <xdr:rowOff>0</xdr:rowOff>
        </xdr:from>
        <xdr:to>
          <xdr:col>1</xdr:col>
          <xdr:colOff>238125</xdr:colOff>
          <xdr:row>1572</xdr:row>
          <xdr:rowOff>28575</xdr:rowOff>
        </xdr:to>
        <xdr:sp macro="" textlink="">
          <xdr:nvSpPr>
            <xdr:cNvPr id="2085" name="Object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1572</xdr:row>
          <xdr:rowOff>0</xdr:rowOff>
        </xdr:from>
        <xdr:to>
          <xdr:col>1</xdr:col>
          <xdr:colOff>352425</xdr:colOff>
          <xdr:row>1573</xdr:row>
          <xdr:rowOff>47625</xdr:rowOff>
        </xdr:to>
        <xdr:sp macro="" textlink="">
          <xdr:nvSpPr>
            <xdr:cNvPr id="2086" name="Object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1573</xdr:row>
          <xdr:rowOff>0</xdr:rowOff>
        </xdr:from>
        <xdr:to>
          <xdr:col>1</xdr:col>
          <xdr:colOff>295275</xdr:colOff>
          <xdr:row>1574</xdr:row>
          <xdr:rowOff>28575</xdr:rowOff>
        </xdr:to>
        <xdr:sp macro="" textlink="">
          <xdr:nvSpPr>
            <xdr:cNvPr id="2087" name="Object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1600</xdr:row>
          <xdr:rowOff>0</xdr:rowOff>
        </xdr:from>
        <xdr:to>
          <xdr:col>1</xdr:col>
          <xdr:colOff>238125</xdr:colOff>
          <xdr:row>1601</xdr:row>
          <xdr:rowOff>28575</xdr:rowOff>
        </xdr:to>
        <xdr:sp macro="" textlink="">
          <xdr:nvSpPr>
            <xdr:cNvPr id="2088" name="Object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1602</xdr:row>
          <xdr:rowOff>0</xdr:rowOff>
        </xdr:from>
        <xdr:to>
          <xdr:col>1</xdr:col>
          <xdr:colOff>295275</xdr:colOff>
          <xdr:row>1603</xdr:row>
          <xdr:rowOff>28575</xdr:rowOff>
        </xdr:to>
        <xdr:sp macro="" textlink="">
          <xdr:nvSpPr>
            <xdr:cNvPr id="2089" name="Object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1600</xdr:row>
          <xdr:rowOff>0</xdr:rowOff>
        </xdr:from>
        <xdr:to>
          <xdr:col>1</xdr:col>
          <xdr:colOff>238125</xdr:colOff>
          <xdr:row>1601</xdr:row>
          <xdr:rowOff>28575</xdr:rowOff>
        </xdr:to>
        <xdr:sp macro="" textlink="">
          <xdr:nvSpPr>
            <xdr:cNvPr id="2090" name="Object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1601</xdr:row>
          <xdr:rowOff>0</xdr:rowOff>
        </xdr:from>
        <xdr:to>
          <xdr:col>1</xdr:col>
          <xdr:colOff>352425</xdr:colOff>
          <xdr:row>1602</xdr:row>
          <xdr:rowOff>47625</xdr:rowOff>
        </xdr:to>
        <xdr:sp macro="" textlink="">
          <xdr:nvSpPr>
            <xdr:cNvPr id="2091" name="Object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1611</xdr:row>
          <xdr:rowOff>0</xdr:rowOff>
        </xdr:from>
        <xdr:to>
          <xdr:col>1</xdr:col>
          <xdr:colOff>238125</xdr:colOff>
          <xdr:row>1612</xdr:row>
          <xdr:rowOff>28575</xdr:rowOff>
        </xdr:to>
        <xdr:sp macro="" textlink="">
          <xdr:nvSpPr>
            <xdr:cNvPr id="2092" name="Object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1613</xdr:row>
          <xdr:rowOff>0</xdr:rowOff>
        </xdr:from>
        <xdr:to>
          <xdr:col>1</xdr:col>
          <xdr:colOff>295275</xdr:colOff>
          <xdr:row>1614</xdr:row>
          <xdr:rowOff>28575</xdr:rowOff>
        </xdr:to>
        <xdr:sp macro="" textlink="">
          <xdr:nvSpPr>
            <xdr:cNvPr id="2093" name="Object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1611</xdr:row>
          <xdr:rowOff>0</xdr:rowOff>
        </xdr:from>
        <xdr:to>
          <xdr:col>1</xdr:col>
          <xdr:colOff>238125</xdr:colOff>
          <xdr:row>1612</xdr:row>
          <xdr:rowOff>28575</xdr:rowOff>
        </xdr:to>
        <xdr:sp macro="" textlink="">
          <xdr:nvSpPr>
            <xdr:cNvPr id="2094" name="Object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1612</xdr:row>
          <xdr:rowOff>0</xdr:rowOff>
        </xdr:from>
        <xdr:to>
          <xdr:col>1</xdr:col>
          <xdr:colOff>352425</xdr:colOff>
          <xdr:row>1613</xdr:row>
          <xdr:rowOff>47625</xdr:rowOff>
        </xdr:to>
        <xdr:sp macro="" textlink="">
          <xdr:nvSpPr>
            <xdr:cNvPr id="2095" name="Object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1623</xdr:row>
          <xdr:rowOff>0</xdr:rowOff>
        </xdr:from>
        <xdr:to>
          <xdr:col>1</xdr:col>
          <xdr:colOff>238125</xdr:colOff>
          <xdr:row>1624</xdr:row>
          <xdr:rowOff>28575</xdr:rowOff>
        </xdr:to>
        <xdr:sp macro="" textlink="">
          <xdr:nvSpPr>
            <xdr:cNvPr id="2096" name="Object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1625</xdr:row>
          <xdr:rowOff>0</xdr:rowOff>
        </xdr:from>
        <xdr:to>
          <xdr:col>1</xdr:col>
          <xdr:colOff>295275</xdr:colOff>
          <xdr:row>1626</xdr:row>
          <xdr:rowOff>28575</xdr:rowOff>
        </xdr:to>
        <xdr:sp macro="" textlink="">
          <xdr:nvSpPr>
            <xdr:cNvPr id="2097" name="Object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1623</xdr:row>
          <xdr:rowOff>0</xdr:rowOff>
        </xdr:from>
        <xdr:to>
          <xdr:col>1</xdr:col>
          <xdr:colOff>238125</xdr:colOff>
          <xdr:row>1624</xdr:row>
          <xdr:rowOff>28575</xdr:rowOff>
        </xdr:to>
        <xdr:sp macro="" textlink="">
          <xdr:nvSpPr>
            <xdr:cNvPr id="2098" name="Object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1624</xdr:row>
          <xdr:rowOff>0</xdr:rowOff>
        </xdr:from>
        <xdr:to>
          <xdr:col>1</xdr:col>
          <xdr:colOff>352425</xdr:colOff>
          <xdr:row>1625</xdr:row>
          <xdr:rowOff>47625</xdr:rowOff>
        </xdr:to>
        <xdr:sp macro="" textlink="">
          <xdr:nvSpPr>
            <xdr:cNvPr id="2099" name="Object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1634</xdr:row>
          <xdr:rowOff>0</xdr:rowOff>
        </xdr:from>
        <xdr:to>
          <xdr:col>1</xdr:col>
          <xdr:colOff>238125</xdr:colOff>
          <xdr:row>1635</xdr:row>
          <xdr:rowOff>28575</xdr:rowOff>
        </xdr:to>
        <xdr:sp macro="" textlink="">
          <xdr:nvSpPr>
            <xdr:cNvPr id="2100" name="Object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1636</xdr:row>
          <xdr:rowOff>0</xdr:rowOff>
        </xdr:from>
        <xdr:to>
          <xdr:col>1</xdr:col>
          <xdr:colOff>295275</xdr:colOff>
          <xdr:row>1637</xdr:row>
          <xdr:rowOff>28575</xdr:rowOff>
        </xdr:to>
        <xdr:sp macro="" textlink="">
          <xdr:nvSpPr>
            <xdr:cNvPr id="2101" name="Object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1634</xdr:row>
          <xdr:rowOff>0</xdr:rowOff>
        </xdr:from>
        <xdr:to>
          <xdr:col>1</xdr:col>
          <xdr:colOff>238125</xdr:colOff>
          <xdr:row>1635</xdr:row>
          <xdr:rowOff>28575</xdr:rowOff>
        </xdr:to>
        <xdr:sp macro="" textlink="">
          <xdr:nvSpPr>
            <xdr:cNvPr id="2102" name="Object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1635</xdr:row>
          <xdr:rowOff>0</xdr:rowOff>
        </xdr:from>
        <xdr:to>
          <xdr:col>1</xdr:col>
          <xdr:colOff>352425</xdr:colOff>
          <xdr:row>1636</xdr:row>
          <xdr:rowOff>47625</xdr:rowOff>
        </xdr:to>
        <xdr:sp macro="" textlink="">
          <xdr:nvSpPr>
            <xdr:cNvPr id="2103" name="Object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1646</xdr:row>
          <xdr:rowOff>0</xdr:rowOff>
        </xdr:from>
        <xdr:to>
          <xdr:col>1</xdr:col>
          <xdr:colOff>238125</xdr:colOff>
          <xdr:row>1647</xdr:row>
          <xdr:rowOff>28575</xdr:rowOff>
        </xdr:to>
        <xdr:sp macro="" textlink="">
          <xdr:nvSpPr>
            <xdr:cNvPr id="2104" name="Object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1648</xdr:row>
          <xdr:rowOff>0</xdr:rowOff>
        </xdr:from>
        <xdr:to>
          <xdr:col>1</xdr:col>
          <xdr:colOff>295275</xdr:colOff>
          <xdr:row>1649</xdr:row>
          <xdr:rowOff>28575</xdr:rowOff>
        </xdr:to>
        <xdr:sp macro="" textlink="">
          <xdr:nvSpPr>
            <xdr:cNvPr id="2105" name="Object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1646</xdr:row>
          <xdr:rowOff>0</xdr:rowOff>
        </xdr:from>
        <xdr:to>
          <xdr:col>1</xdr:col>
          <xdr:colOff>238125</xdr:colOff>
          <xdr:row>1647</xdr:row>
          <xdr:rowOff>28575</xdr:rowOff>
        </xdr:to>
        <xdr:sp macro="" textlink="">
          <xdr:nvSpPr>
            <xdr:cNvPr id="2106" name="Object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1647</xdr:row>
          <xdr:rowOff>0</xdr:rowOff>
        </xdr:from>
        <xdr:to>
          <xdr:col>1</xdr:col>
          <xdr:colOff>352425</xdr:colOff>
          <xdr:row>1648</xdr:row>
          <xdr:rowOff>47625</xdr:rowOff>
        </xdr:to>
        <xdr:sp macro="" textlink="">
          <xdr:nvSpPr>
            <xdr:cNvPr id="2107" name="Object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1655</xdr:row>
          <xdr:rowOff>0</xdr:rowOff>
        </xdr:from>
        <xdr:to>
          <xdr:col>1</xdr:col>
          <xdr:colOff>238125</xdr:colOff>
          <xdr:row>1656</xdr:row>
          <xdr:rowOff>28575</xdr:rowOff>
        </xdr:to>
        <xdr:sp macro="" textlink="">
          <xdr:nvSpPr>
            <xdr:cNvPr id="2108" name="Object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1657</xdr:row>
          <xdr:rowOff>0</xdr:rowOff>
        </xdr:from>
        <xdr:to>
          <xdr:col>1</xdr:col>
          <xdr:colOff>295275</xdr:colOff>
          <xdr:row>1658</xdr:row>
          <xdr:rowOff>28575</xdr:rowOff>
        </xdr:to>
        <xdr:sp macro="" textlink="">
          <xdr:nvSpPr>
            <xdr:cNvPr id="2109" name="Object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1655</xdr:row>
          <xdr:rowOff>0</xdr:rowOff>
        </xdr:from>
        <xdr:to>
          <xdr:col>1</xdr:col>
          <xdr:colOff>238125</xdr:colOff>
          <xdr:row>1656</xdr:row>
          <xdr:rowOff>28575</xdr:rowOff>
        </xdr:to>
        <xdr:sp macro="" textlink="">
          <xdr:nvSpPr>
            <xdr:cNvPr id="2110" name="Object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1656</xdr:row>
          <xdr:rowOff>0</xdr:rowOff>
        </xdr:from>
        <xdr:to>
          <xdr:col>1</xdr:col>
          <xdr:colOff>352425</xdr:colOff>
          <xdr:row>1657</xdr:row>
          <xdr:rowOff>47625</xdr:rowOff>
        </xdr:to>
        <xdr:sp macro="" textlink="">
          <xdr:nvSpPr>
            <xdr:cNvPr id="2111" name="Object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1664</xdr:row>
          <xdr:rowOff>0</xdr:rowOff>
        </xdr:from>
        <xdr:to>
          <xdr:col>1</xdr:col>
          <xdr:colOff>238125</xdr:colOff>
          <xdr:row>1665</xdr:row>
          <xdr:rowOff>28575</xdr:rowOff>
        </xdr:to>
        <xdr:sp macro="" textlink="">
          <xdr:nvSpPr>
            <xdr:cNvPr id="2112" name="Object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1666</xdr:row>
          <xdr:rowOff>0</xdr:rowOff>
        </xdr:from>
        <xdr:to>
          <xdr:col>1</xdr:col>
          <xdr:colOff>295275</xdr:colOff>
          <xdr:row>1667</xdr:row>
          <xdr:rowOff>28575</xdr:rowOff>
        </xdr:to>
        <xdr:sp macro="" textlink="">
          <xdr:nvSpPr>
            <xdr:cNvPr id="2113" name="Object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1664</xdr:row>
          <xdr:rowOff>0</xdr:rowOff>
        </xdr:from>
        <xdr:to>
          <xdr:col>1</xdr:col>
          <xdr:colOff>238125</xdr:colOff>
          <xdr:row>1665</xdr:row>
          <xdr:rowOff>28575</xdr:rowOff>
        </xdr:to>
        <xdr:sp macro="" textlink="">
          <xdr:nvSpPr>
            <xdr:cNvPr id="2114" name="Object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1665</xdr:row>
          <xdr:rowOff>0</xdr:rowOff>
        </xdr:from>
        <xdr:to>
          <xdr:col>1</xdr:col>
          <xdr:colOff>352425</xdr:colOff>
          <xdr:row>1666</xdr:row>
          <xdr:rowOff>47625</xdr:rowOff>
        </xdr:to>
        <xdr:sp macro="" textlink="">
          <xdr:nvSpPr>
            <xdr:cNvPr id="2115" name="Object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1673</xdr:row>
          <xdr:rowOff>0</xdr:rowOff>
        </xdr:from>
        <xdr:to>
          <xdr:col>1</xdr:col>
          <xdr:colOff>238125</xdr:colOff>
          <xdr:row>1674</xdr:row>
          <xdr:rowOff>28575</xdr:rowOff>
        </xdr:to>
        <xdr:sp macro="" textlink="">
          <xdr:nvSpPr>
            <xdr:cNvPr id="2116" name="Object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1675</xdr:row>
          <xdr:rowOff>0</xdr:rowOff>
        </xdr:from>
        <xdr:to>
          <xdr:col>1</xdr:col>
          <xdr:colOff>295275</xdr:colOff>
          <xdr:row>1676</xdr:row>
          <xdr:rowOff>28575</xdr:rowOff>
        </xdr:to>
        <xdr:sp macro="" textlink="">
          <xdr:nvSpPr>
            <xdr:cNvPr id="2117" name="Object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1673</xdr:row>
          <xdr:rowOff>0</xdr:rowOff>
        </xdr:from>
        <xdr:to>
          <xdr:col>1</xdr:col>
          <xdr:colOff>238125</xdr:colOff>
          <xdr:row>1674</xdr:row>
          <xdr:rowOff>28575</xdr:rowOff>
        </xdr:to>
        <xdr:sp macro="" textlink="">
          <xdr:nvSpPr>
            <xdr:cNvPr id="2118" name="Object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1674</xdr:row>
          <xdr:rowOff>0</xdr:rowOff>
        </xdr:from>
        <xdr:to>
          <xdr:col>1</xdr:col>
          <xdr:colOff>352425</xdr:colOff>
          <xdr:row>1675</xdr:row>
          <xdr:rowOff>47625</xdr:rowOff>
        </xdr:to>
        <xdr:sp macro="" textlink="">
          <xdr:nvSpPr>
            <xdr:cNvPr id="2119" name="Object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1684</xdr:row>
          <xdr:rowOff>0</xdr:rowOff>
        </xdr:from>
        <xdr:to>
          <xdr:col>1</xdr:col>
          <xdr:colOff>238125</xdr:colOff>
          <xdr:row>1685</xdr:row>
          <xdr:rowOff>28575</xdr:rowOff>
        </xdr:to>
        <xdr:sp macro="" textlink="">
          <xdr:nvSpPr>
            <xdr:cNvPr id="2120" name="Object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1686</xdr:row>
          <xdr:rowOff>0</xdr:rowOff>
        </xdr:from>
        <xdr:to>
          <xdr:col>1</xdr:col>
          <xdr:colOff>295275</xdr:colOff>
          <xdr:row>1687</xdr:row>
          <xdr:rowOff>28575</xdr:rowOff>
        </xdr:to>
        <xdr:sp macro="" textlink="">
          <xdr:nvSpPr>
            <xdr:cNvPr id="2121" name="Object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1684</xdr:row>
          <xdr:rowOff>0</xdr:rowOff>
        </xdr:from>
        <xdr:to>
          <xdr:col>1</xdr:col>
          <xdr:colOff>238125</xdr:colOff>
          <xdr:row>1685</xdr:row>
          <xdr:rowOff>28575</xdr:rowOff>
        </xdr:to>
        <xdr:sp macro="" textlink="">
          <xdr:nvSpPr>
            <xdr:cNvPr id="2122" name="Object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1685</xdr:row>
          <xdr:rowOff>0</xdr:rowOff>
        </xdr:from>
        <xdr:to>
          <xdr:col>1</xdr:col>
          <xdr:colOff>352425</xdr:colOff>
          <xdr:row>1686</xdr:row>
          <xdr:rowOff>47625</xdr:rowOff>
        </xdr:to>
        <xdr:sp macro="" textlink="">
          <xdr:nvSpPr>
            <xdr:cNvPr id="2123" name="Object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1694</xdr:row>
          <xdr:rowOff>0</xdr:rowOff>
        </xdr:from>
        <xdr:to>
          <xdr:col>1</xdr:col>
          <xdr:colOff>238125</xdr:colOff>
          <xdr:row>1695</xdr:row>
          <xdr:rowOff>28575</xdr:rowOff>
        </xdr:to>
        <xdr:sp macro="" textlink="">
          <xdr:nvSpPr>
            <xdr:cNvPr id="2124" name="Object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1696</xdr:row>
          <xdr:rowOff>0</xdr:rowOff>
        </xdr:from>
        <xdr:to>
          <xdr:col>1</xdr:col>
          <xdr:colOff>295275</xdr:colOff>
          <xdr:row>1697</xdr:row>
          <xdr:rowOff>28575</xdr:rowOff>
        </xdr:to>
        <xdr:sp macro="" textlink="">
          <xdr:nvSpPr>
            <xdr:cNvPr id="2125" name="Object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1694</xdr:row>
          <xdr:rowOff>0</xdr:rowOff>
        </xdr:from>
        <xdr:to>
          <xdr:col>1</xdr:col>
          <xdr:colOff>238125</xdr:colOff>
          <xdr:row>1695</xdr:row>
          <xdr:rowOff>28575</xdr:rowOff>
        </xdr:to>
        <xdr:sp macro="" textlink="">
          <xdr:nvSpPr>
            <xdr:cNvPr id="2126" name="Object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1695</xdr:row>
          <xdr:rowOff>0</xdr:rowOff>
        </xdr:from>
        <xdr:to>
          <xdr:col>1</xdr:col>
          <xdr:colOff>352425</xdr:colOff>
          <xdr:row>1696</xdr:row>
          <xdr:rowOff>47625</xdr:rowOff>
        </xdr:to>
        <xdr:sp macro="" textlink="">
          <xdr:nvSpPr>
            <xdr:cNvPr id="2127" name="Object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1706</xdr:row>
          <xdr:rowOff>0</xdr:rowOff>
        </xdr:from>
        <xdr:to>
          <xdr:col>1</xdr:col>
          <xdr:colOff>238125</xdr:colOff>
          <xdr:row>1707</xdr:row>
          <xdr:rowOff>28575</xdr:rowOff>
        </xdr:to>
        <xdr:sp macro="" textlink="">
          <xdr:nvSpPr>
            <xdr:cNvPr id="2128" name="Object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1708</xdr:row>
          <xdr:rowOff>0</xdr:rowOff>
        </xdr:from>
        <xdr:to>
          <xdr:col>1</xdr:col>
          <xdr:colOff>295275</xdr:colOff>
          <xdr:row>1709</xdr:row>
          <xdr:rowOff>28575</xdr:rowOff>
        </xdr:to>
        <xdr:sp macro="" textlink="">
          <xdr:nvSpPr>
            <xdr:cNvPr id="2129" name="Object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1706</xdr:row>
          <xdr:rowOff>0</xdr:rowOff>
        </xdr:from>
        <xdr:to>
          <xdr:col>1</xdr:col>
          <xdr:colOff>238125</xdr:colOff>
          <xdr:row>1707</xdr:row>
          <xdr:rowOff>28575</xdr:rowOff>
        </xdr:to>
        <xdr:sp macro="" textlink="">
          <xdr:nvSpPr>
            <xdr:cNvPr id="2130" name="Object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1707</xdr:row>
          <xdr:rowOff>0</xdr:rowOff>
        </xdr:from>
        <xdr:to>
          <xdr:col>1</xdr:col>
          <xdr:colOff>352425</xdr:colOff>
          <xdr:row>1708</xdr:row>
          <xdr:rowOff>47625</xdr:rowOff>
        </xdr:to>
        <xdr:sp macro="" textlink="">
          <xdr:nvSpPr>
            <xdr:cNvPr id="2131" name="Object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1717</xdr:row>
          <xdr:rowOff>0</xdr:rowOff>
        </xdr:from>
        <xdr:to>
          <xdr:col>1</xdr:col>
          <xdr:colOff>238125</xdr:colOff>
          <xdr:row>1718</xdr:row>
          <xdr:rowOff>28575</xdr:rowOff>
        </xdr:to>
        <xdr:sp macro="" textlink="">
          <xdr:nvSpPr>
            <xdr:cNvPr id="2132" name="Object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1719</xdr:row>
          <xdr:rowOff>0</xdr:rowOff>
        </xdr:from>
        <xdr:to>
          <xdr:col>1</xdr:col>
          <xdr:colOff>295275</xdr:colOff>
          <xdr:row>1720</xdr:row>
          <xdr:rowOff>28575</xdr:rowOff>
        </xdr:to>
        <xdr:sp macro="" textlink="">
          <xdr:nvSpPr>
            <xdr:cNvPr id="2133" name="Object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1717</xdr:row>
          <xdr:rowOff>0</xdr:rowOff>
        </xdr:from>
        <xdr:to>
          <xdr:col>1</xdr:col>
          <xdr:colOff>238125</xdr:colOff>
          <xdr:row>1718</xdr:row>
          <xdr:rowOff>28575</xdr:rowOff>
        </xdr:to>
        <xdr:sp macro="" textlink="">
          <xdr:nvSpPr>
            <xdr:cNvPr id="2134" name="Object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1718</xdr:row>
          <xdr:rowOff>0</xdr:rowOff>
        </xdr:from>
        <xdr:to>
          <xdr:col>1</xdr:col>
          <xdr:colOff>352425</xdr:colOff>
          <xdr:row>1719</xdr:row>
          <xdr:rowOff>47625</xdr:rowOff>
        </xdr:to>
        <xdr:sp macro="" textlink="">
          <xdr:nvSpPr>
            <xdr:cNvPr id="2135" name="Object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1449</xdr:row>
          <xdr:rowOff>0</xdr:rowOff>
        </xdr:from>
        <xdr:to>
          <xdr:col>1</xdr:col>
          <xdr:colOff>238125</xdr:colOff>
          <xdr:row>1450</xdr:row>
          <xdr:rowOff>28575</xdr:rowOff>
        </xdr:to>
        <xdr:sp macro="" textlink="">
          <xdr:nvSpPr>
            <xdr:cNvPr id="2136" name="Object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1451</xdr:row>
          <xdr:rowOff>9525</xdr:rowOff>
        </xdr:from>
        <xdr:to>
          <xdr:col>1</xdr:col>
          <xdr:colOff>219075</xdr:colOff>
          <xdr:row>1452</xdr:row>
          <xdr:rowOff>28575</xdr:rowOff>
        </xdr:to>
        <xdr:sp macro="" textlink="">
          <xdr:nvSpPr>
            <xdr:cNvPr id="2137" name="Object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1449</xdr:row>
          <xdr:rowOff>0</xdr:rowOff>
        </xdr:from>
        <xdr:to>
          <xdr:col>1</xdr:col>
          <xdr:colOff>238125</xdr:colOff>
          <xdr:row>1450</xdr:row>
          <xdr:rowOff>28575</xdr:rowOff>
        </xdr:to>
        <xdr:sp macro="" textlink="">
          <xdr:nvSpPr>
            <xdr:cNvPr id="2138" name="Object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1450</xdr:row>
          <xdr:rowOff>0</xdr:rowOff>
        </xdr:from>
        <xdr:to>
          <xdr:col>1</xdr:col>
          <xdr:colOff>352425</xdr:colOff>
          <xdr:row>1451</xdr:row>
          <xdr:rowOff>47625</xdr:rowOff>
        </xdr:to>
        <xdr:sp macro="" textlink="">
          <xdr:nvSpPr>
            <xdr:cNvPr id="2139" name="Object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1508</xdr:row>
          <xdr:rowOff>0</xdr:rowOff>
        </xdr:from>
        <xdr:to>
          <xdr:col>1</xdr:col>
          <xdr:colOff>238125</xdr:colOff>
          <xdr:row>1509</xdr:row>
          <xdr:rowOff>28575</xdr:rowOff>
        </xdr:to>
        <xdr:sp macro="" textlink="">
          <xdr:nvSpPr>
            <xdr:cNvPr id="2140" name="Object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1510</xdr:row>
          <xdr:rowOff>0</xdr:rowOff>
        </xdr:from>
        <xdr:to>
          <xdr:col>1</xdr:col>
          <xdr:colOff>295275</xdr:colOff>
          <xdr:row>1511</xdr:row>
          <xdr:rowOff>28575</xdr:rowOff>
        </xdr:to>
        <xdr:sp macro="" textlink="">
          <xdr:nvSpPr>
            <xdr:cNvPr id="2141" name="Object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1508</xdr:row>
          <xdr:rowOff>0</xdr:rowOff>
        </xdr:from>
        <xdr:to>
          <xdr:col>1</xdr:col>
          <xdr:colOff>238125</xdr:colOff>
          <xdr:row>1509</xdr:row>
          <xdr:rowOff>28575</xdr:rowOff>
        </xdr:to>
        <xdr:sp macro="" textlink="">
          <xdr:nvSpPr>
            <xdr:cNvPr id="2142" name="Object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1509</xdr:row>
          <xdr:rowOff>0</xdr:rowOff>
        </xdr:from>
        <xdr:to>
          <xdr:col>1</xdr:col>
          <xdr:colOff>352425</xdr:colOff>
          <xdr:row>1510</xdr:row>
          <xdr:rowOff>47625</xdr:rowOff>
        </xdr:to>
        <xdr:sp macro="" textlink="">
          <xdr:nvSpPr>
            <xdr:cNvPr id="2143" name="Object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1397</xdr:row>
          <xdr:rowOff>171450</xdr:rowOff>
        </xdr:from>
        <xdr:to>
          <xdr:col>0</xdr:col>
          <xdr:colOff>190500</xdr:colOff>
          <xdr:row>1399</xdr:row>
          <xdr:rowOff>19050</xdr:rowOff>
        </xdr:to>
        <xdr:sp macro="" textlink="">
          <xdr:nvSpPr>
            <xdr:cNvPr id="2144" name="Object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1399</xdr:row>
          <xdr:rowOff>152400</xdr:rowOff>
        </xdr:from>
        <xdr:to>
          <xdr:col>0</xdr:col>
          <xdr:colOff>200025</xdr:colOff>
          <xdr:row>1401</xdr:row>
          <xdr:rowOff>28575</xdr:rowOff>
        </xdr:to>
        <xdr:sp macro="" textlink="">
          <xdr:nvSpPr>
            <xdr:cNvPr id="2145" name="Object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1521</xdr:row>
          <xdr:rowOff>0</xdr:rowOff>
        </xdr:from>
        <xdr:to>
          <xdr:col>1</xdr:col>
          <xdr:colOff>238125</xdr:colOff>
          <xdr:row>1522</xdr:row>
          <xdr:rowOff>28575</xdr:rowOff>
        </xdr:to>
        <xdr:sp macro="" textlink="">
          <xdr:nvSpPr>
            <xdr:cNvPr id="2148" name="Object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1523</xdr:row>
          <xdr:rowOff>0</xdr:rowOff>
        </xdr:from>
        <xdr:to>
          <xdr:col>1</xdr:col>
          <xdr:colOff>295275</xdr:colOff>
          <xdr:row>1524</xdr:row>
          <xdr:rowOff>28575</xdr:rowOff>
        </xdr:to>
        <xdr:sp macro="" textlink="">
          <xdr:nvSpPr>
            <xdr:cNvPr id="2149" name="Object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1521</xdr:row>
          <xdr:rowOff>0</xdr:rowOff>
        </xdr:from>
        <xdr:to>
          <xdr:col>1</xdr:col>
          <xdr:colOff>238125</xdr:colOff>
          <xdr:row>1522</xdr:row>
          <xdr:rowOff>28575</xdr:rowOff>
        </xdr:to>
        <xdr:sp macro="" textlink="">
          <xdr:nvSpPr>
            <xdr:cNvPr id="2150" name="Object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1522</xdr:row>
          <xdr:rowOff>0</xdr:rowOff>
        </xdr:from>
        <xdr:to>
          <xdr:col>1</xdr:col>
          <xdr:colOff>352425</xdr:colOff>
          <xdr:row>1523</xdr:row>
          <xdr:rowOff>47625</xdr:rowOff>
        </xdr:to>
        <xdr:sp macro="" textlink="">
          <xdr:nvSpPr>
            <xdr:cNvPr id="2151" name="Object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1560</xdr:row>
          <xdr:rowOff>0</xdr:rowOff>
        </xdr:from>
        <xdr:to>
          <xdr:col>1</xdr:col>
          <xdr:colOff>238125</xdr:colOff>
          <xdr:row>1561</xdr:row>
          <xdr:rowOff>28575</xdr:rowOff>
        </xdr:to>
        <xdr:sp macro="" textlink="">
          <xdr:nvSpPr>
            <xdr:cNvPr id="2152" name="Object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1562</xdr:row>
          <xdr:rowOff>0</xdr:rowOff>
        </xdr:from>
        <xdr:to>
          <xdr:col>1</xdr:col>
          <xdr:colOff>295275</xdr:colOff>
          <xdr:row>1563</xdr:row>
          <xdr:rowOff>28575</xdr:rowOff>
        </xdr:to>
        <xdr:sp macro="" textlink="">
          <xdr:nvSpPr>
            <xdr:cNvPr id="2153" name="Object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1560</xdr:row>
          <xdr:rowOff>0</xdr:rowOff>
        </xdr:from>
        <xdr:to>
          <xdr:col>1</xdr:col>
          <xdr:colOff>238125</xdr:colOff>
          <xdr:row>1561</xdr:row>
          <xdr:rowOff>28575</xdr:rowOff>
        </xdr:to>
        <xdr:sp macro="" textlink="">
          <xdr:nvSpPr>
            <xdr:cNvPr id="2154" name="Object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1561</xdr:row>
          <xdr:rowOff>0</xdr:rowOff>
        </xdr:from>
        <xdr:to>
          <xdr:col>1</xdr:col>
          <xdr:colOff>352425</xdr:colOff>
          <xdr:row>1562</xdr:row>
          <xdr:rowOff>47625</xdr:rowOff>
        </xdr:to>
        <xdr:sp macro="" textlink="">
          <xdr:nvSpPr>
            <xdr:cNvPr id="2155" name="Object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1585</xdr:row>
          <xdr:rowOff>190500</xdr:rowOff>
        </xdr:from>
        <xdr:to>
          <xdr:col>1</xdr:col>
          <xdr:colOff>876300</xdr:colOff>
          <xdr:row>1587</xdr:row>
          <xdr:rowOff>28575</xdr:rowOff>
        </xdr:to>
        <xdr:sp macro="" textlink="">
          <xdr:nvSpPr>
            <xdr:cNvPr id="2156" name="Object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1586</xdr:row>
          <xdr:rowOff>190500</xdr:rowOff>
        </xdr:from>
        <xdr:to>
          <xdr:col>1</xdr:col>
          <xdr:colOff>904875</xdr:colOff>
          <xdr:row>1588</xdr:row>
          <xdr:rowOff>38100</xdr:rowOff>
        </xdr:to>
        <xdr:sp macro="" textlink="">
          <xdr:nvSpPr>
            <xdr:cNvPr id="2157" name="Object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1586</xdr:row>
          <xdr:rowOff>0</xdr:rowOff>
        </xdr:from>
        <xdr:to>
          <xdr:col>1</xdr:col>
          <xdr:colOff>238125</xdr:colOff>
          <xdr:row>1587</xdr:row>
          <xdr:rowOff>28575</xdr:rowOff>
        </xdr:to>
        <xdr:sp macro="" textlink="">
          <xdr:nvSpPr>
            <xdr:cNvPr id="2158" name="Object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1588</xdr:row>
          <xdr:rowOff>0</xdr:rowOff>
        </xdr:from>
        <xdr:to>
          <xdr:col>1</xdr:col>
          <xdr:colOff>295275</xdr:colOff>
          <xdr:row>1589</xdr:row>
          <xdr:rowOff>28575</xdr:rowOff>
        </xdr:to>
        <xdr:sp macro="" textlink="">
          <xdr:nvSpPr>
            <xdr:cNvPr id="2159" name="Object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1586</xdr:row>
          <xdr:rowOff>0</xdr:rowOff>
        </xdr:from>
        <xdr:to>
          <xdr:col>1</xdr:col>
          <xdr:colOff>238125</xdr:colOff>
          <xdr:row>1587</xdr:row>
          <xdr:rowOff>28575</xdr:rowOff>
        </xdr:to>
        <xdr:sp macro="" textlink="">
          <xdr:nvSpPr>
            <xdr:cNvPr id="2160" name="Object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1587</xdr:row>
          <xdr:rowOff>0</xdr:rowOff>
        </xdr:from>
        <xdr:to>
          <xdr:col>1</xdr:col>
          <xdr:colOff>352425</xdr:colOff>
          <xdr:row>1588</xdr:row>
          <xdr:rowOff>47625</xdr:rowOff>
        </xdr:to>
        <xdr:sp macro="" textlink="">
          <xdr:nvSpPr>
            <xdr:cNvPr id="2161" name="Object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1437</xdr:row>
          <xdr:rowOff>0</xdr:rowOff>
        </xdr:from>
        <xdr:to>
          <xdr:col>1</xdr:col>
          <xdr:colOff>238125</xdr:colOff>
          <xdr:row>1438</xdr:row>
          <xdr:rowOff>28575</xdr:rowOff>
        </xdr:to>
        <xdr:sp macro="" textlink="">
          <xdr:nvSpPr>
            <xdr:cNvPr id="2162" name="Object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1438</xdr:row>
          <xdr:rowOff>0</xdr:rowOff>
        </xdr:from>
        <xdr:to>
          <xdr:col>1</xdr:col>
          <xdr:colOff>352425</xdr:colOff>
          <xdr:row>1439</xdr:row>
          <xdr:rowOff>47625</xdr:rowOff>
        </xdr:to>
        <xdr:sp macro="" textlink="">
          <xdr:nvSpPr>
            <xdr:cNvPr id="2163" name="Object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1439</xdr:row>
          <xdr:rowOff>0</xdr:rowOff>
        </xdr:from>
        <xdr:to>
          <xdr:col>1</xdr:col>
          <xdr:colOff>295275</xdr:colOff>
          <xdr:row>1440</xdr:row>
          <xdr:rowOff>0</xdr:rowOff>
        </xdr:to>
        <xdr:sp macro="" textlink="">
          <xdr:nvSpPr>
            <xdr:cNvPr id="2164" name="Object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1548</xdr:row>
          <xdr:rowOff>0</xdr:rowOff>
        </xdr:from>
        <xdr:to>
          <xdr:col>1</xdr:col>
          <xdr:colOff>238125</xdr:colOff>
          <xdr:row>1549</xdr:row>
          <xdr:rowOff>28575</xdr:rowOff>
        </xdr:to>
        <xdr:sp macro="" textlink="">
          <xdr:nvSpPr>
            <xdr:cNvPr id="2165" name="Object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1550</xdr:row>
          <xdr:rowOff>0</xdr:rowOff>
        </xdr:from>
        <xdr:to>
          <xdr:col>1</xdr:col>
          <xdr:colOff>295275</xdr:colOff>
          <xdr:row>1551</xdr:row>
          <xdr:rowOff>0</xdr:rowOff>
        </xdr:to>
        <xdr:sp macro="" textlink="">
          <xdr:nvSpPr>
            <xdr:cNvPr id="2166" name="Object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1548</xdr:row>
          <xdr:rowOff>0</xdr:rowOff>
        </xdr:from>
        <xdr:to>
          <xdr:col>1</xdr:col>
          <xdr:colOff>238125</xdr:colOff>
          <xdr:row>1549</xdr:row>
          <xdr:rowOff>28575</xdr:rowOff>
        </xdr:to>
        <xdr:sp macro="" textlink="">
          <xdr:nvSpPr>
            <xdr:cNvPr id="2167" name="Object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1549</xdr:row>
          <xdr:rowOff>0</xdr:rowOff>
        </xdr:from>
        <xdr:to>
          <xdr:col>1</xdr:col>
          <xdr:colOff>352425</xdr:colOff>
          <xdr:row>1550</xdr:row>
          <xdr:rowOff>47625</xdr:rowOff>
        </xdr:to>
        <xdr:sp macro="" textlink="">
          <xdr:nvSpPr>
            <xdr:cNvPr id="2168" name="Object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1724</xdr:row>
          <xdr:rowOff>0</xdr:rowOff>
        </xdr:from>
        <xdr:to>
          <xdr:col>1</xdr:col>
          <xdr:colOff>295275</xdr:colOff>
          <xdr:row>1724</xdr:row>
          <xdr:rowOff>0</xdr:rowOff>
        </xdr:to>
        <xdr:sp macro="" textlink="">
          <xdr:nvSpPr>
            <xdr:cNvPr id="2174" name="Object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1531</xdr:row>
          <xdr:rowOff>0</xdr:rowOff>
        </xdr:from>
        <xdr:to>
          <xdr:col>1</xdr:col>
          <xdr:colOff>238125</xdr:colOff>
          <xdr:row>1532</xdr:row>
          <xdr:rowOff>28575</xdr:rowOff>
        </xdr:to>
        <xdr:sp macro="" textlink="">
          <xdr:nvSpPr>
            <xdr:cNvPr id="2177" name="Object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1533</xdr:row>
          <xdr:rowOff>0</xdr:rowOff>
        </xdr:from>
        <xdr:to>
          <xdr:col>1</xdr:col>
          <xdr:colOff>295275</xdr:colOff>
          <xdr:row>1534</xdr:row>
          <xdr:rowOff>28575</xdr:rowOff>
        </xdr:to>
        <xdr:sp macro="" textlink="">
          <xdr:nvSpPr>
            <xdr:cNvPr id="2178" name="Object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1531</xdr:row>
          <xdr:rowOff>0</xdr:rowOff>
        </xdr:from>
        <xdr:to>
          <xdr:col>1</xdr:col>
          <xdr:colOff>238125</xdr:colOff>
          <xdr:row>1532</xdr:row>
          <xdr:rowOff>28575</xdr:rowOff>
        </xdr:to>
        <xdr:sp macro="" textlink="">
          <xdr:nvSpPr>
            <xdr:cNvPr id="2179" name="Object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1532</xdr:row>
          <xdr:rowOff>0</xdr:rowOff>
        </xdr:from>
        <xdr:to>
          <xdr:col>1</xdr:col>
          <xdr:colOff>352425</xdr:colOff>
          <xdr:row>1533</xdr:row>
          <xdr:rowOff>47625</xdr:rowOff>
        </xdr:to>
        <xdr:sp macro="" textlink="">
          <xdr:nvSpPr>
            <xdr:cNvPr id="2180" name="Object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494949"/>
      </a:dk1>
      <a:lt1>
        <a:sysClr val="window" lastClr="F2F2F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oleObject" Target="../embeddings/oleObject12.bin"/><Relationship Id="rId117" Type="http://schemas.openxmlformats.org/officeDocument/2006/relationships/oleObject" Target="../embeddings/oleObject98.bin"/><Relationship Id="rId21" Type="http://schemas.openxmlformats.org/officeDocument/2006/relationships/image" Target="../media/image9.wmf"/><Relationship Id="rId42" Type="http://schemas.openxmlformats.org/officeDocument/2006/relationships/oleObject" Target="../embeddings/oleObject26.bin"/><Relationship Id="rId47" Type="http://schemas.openxmlformats.org/officeDocument/2006/relationships/oleObject" Target="../embeddings/oleObject31.bin"/><Relationship Id="rId63" Type="http://schemas.openxmlformats.org/officeDocument/2006/relationships/oleObject" Target="../embeddings/oleObject45.bin"/><Relationship Id="rId68" Type="http://schemas.openxmlformats.org/officeDocument/2006/relationships/oleObject" Target="../embeddings/oleObject50.bin"/><Relationship Id="rId84" Type="http://schemas.openxmlformats.org/officeDocument/2006/relationships/oleObject" Target="../embeddings/oleObject66.bin"/><Relationship Id="rId89" Type="http://schemas.openxmlformats.org/officeDocument/2006/relationships/oleObject" Target="../embeddings/oleObject71.bin"/><Relationship Id="rId112" Type="http://schemas.openxmlformats.org/officeDocument/2006/relationships/oleObject" Target="../embeddings/oleObject94.bin"/><Relationship Id="rId16" Type="http://schemas.openxmlformats.org/officeDocument/2006/relationships/oleObject" Target="../embeddings/oleObject7.bin"/><Relationship Id="rId107" Type="http://schemas.openxmlformats.org/officeDocument/2006/relationships/oleObject" Target="../embeddings/oleObject89.bin"/><Relationship Id="rId11" Type="http://schemas.openxmlformats.org/officeDocument/2006/relationships/image" Target="../media/image4.emf"/><Relationship Id="rId32" Type="http://schemas.openxmlformats.org/officeDocument/2006/relationships/oleObject" Target="../embeddings/oleObject16.bin"/><Relationship Id="rId37" Type="http://schemas.openxmlformats.org/officeDocument/2006/relationships/oleObject" Target="../embeddings/oleObject21.bin"/><Relationship Id="rId53" Type="http://schemas.openxmlformats.org/officeDocument/2006/relationships/oleObject" Target="../embeddings/oleObject36.bin"/><Relationship Id="rId58" Type="http://schemas.openxmlformats.org/officeDocument/2006/relationships/oleObject" Target="../embeddings/oleObject40.bin"/><Relationship Id="rId74" Type="http://schemas.openxmlformats.org/officeDocument/2006/relationships/oleObject" Target="../embeddings/oleObject56.bin"/><Relationship Id="rId79" Type="http://schemas.openxmlformats.org/officeDocument/2006/relationships/oleObject" Target="../embeddings/oleObject61.bin"/><Relationship Id="rId102" Type="http://schemas.openxmlformats.org/officeDocument/2006/relationships/oleObject" Target="../embeddings/oleObject84.bin"/><Relationship Id="rId123" Type="http://schemas.openxmlformats.org/officeDocument/2006/relationships/oleObject" Target="../embeddings/oleObject104.bin"/><Relationship Id="rId128" Type="http://schemas.openxmlformats.org/officeDocument/2006/relationships/oleObject" Target="../embeddings/oleObject109.bin"/><Relationship Id="rId5" Type="http://schemas.openxmlformats.org/officeDocument/2006/relationships/image" Target="../media/image1.wmf"/><Relationship Id="rId90" Type="http://schemas.openxmlformats.org/officeDocument/2006/relationships/oleObject" Target="../embeddings/oleObject72.bin"/><Relationship Id="rId95" Type="http://schemas.openxmlformats.org/officeDocument/2006/relationships/oleObject" Target="../embeddings/oleObject77.bin"/><Relationship Id="rId19" Type="http://schemas.openxmlformats.org/officeDocument/2006/relationships/image" Target="../media/image8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wmf"/><Relationship Id="rId30" Type="http://schemas.openxmlformats.org/officeDocument/2006/relationships/oleObject" Target="../embeddings/oleObject14.bin"/><Relationship Id="rId35" Type="http://schemas.openxmlformats.org/officeDocument/2006/relationships/oleObject" Target="../embeddings/oleObject19.bin"/><Relationship Id="rId43" Type="http://schemas.openxmlformats.org/officeDocument/2006/relationships/oleObject" Target="../embeddings/oleObject27.bin"/><Relationship Id="rId48" Type="http://schemas.openxmlformats.org/officeDocument/2006/relationships/oleObject" Target="../embeddings/oleObject32.bin"/><Relationship Id="rId56" Type="http://schemas.openxmlformats.org/officeDocument/2006/relationships/oleObject" Target="../embeddings/oleObject38.bin"/><Relationship Id="rId64" Type="http://schemas.openxmlformats.org/officeDocument/2006/relationships/oleObject" Target="../embeddings/oleObject46.bin"/><Relationship Id="rId69" Type="http://schemas.openxmlformats.org/officeDocument/2006/relationships/oleObject" Target="../embeddings/oleObject51.bin"/><Relationship Id="rId77" Type="http://schemas.openxmlformats.org/officeDocument/2006/relationships/oleObject" Target="../embeddings/oleObject59.bin"/><Relationship Id="rId100" Type="http://schemas.openxmlformats.org/officeDocument/2006/relationships/oleObject" Target="../embeddings/oleObject82.bin"/><Relationship Id="rId105" Type="http://schemas.openxmlformats.org/officeDocument/2006/relationships/oleObject" Target="../embeddings/oleObject87.bin"/><Relationship Id="rId113" Type="http://schemas.openxmlformats.org/officeDocument/2006/relationships/oleObject" Target="../embeddings/oleObject95.bin"/><Relationship Id="rId118" Type="http://schemas.openxmlformats.org/officeDocument/2006/relationships/oleObject" Target="../embeddings/oleObject99.bin"/><Relationship Id="rId126" Type="http://schemas.openxmlformats.org/officeDocument/2006/relationships/oleObject" Target="../embeddings/oleObject107.bin"/><Relationship Id="rId8" Type="http://schemas.openxmlformats.org/officeDocument/2006/relationships/oleObject" Target="../embeddings/oleObject3.bin"/><Relationship Id="rId51" Type="http://schemas.openxmlformats.org/officeDocument/2006/relationships/oleObject" Target="../embeddings/oleObject35.bin"/><Relationship Id="rId72" Type="http://schemas.openxmlformats.org/officeDocument/2006/relationships/oleObject" Target="../embeddings/oleObject54.bin"/><Relationship Id="rId80" Type="http://schemas.openxmlformats.org/officeDocument/2006/relationships/oleObject" Target="../embeddings/oleObject62.bin"/><Relationship Id="rId85" Type="http://schemas.openxmlformats.org/officeDocument/2006/relationships/oleObject" Target="../embeddings/oleObject67.bin"/><Relationship Id="rId93" Type="http://schemas.openxmlformats.org/officeDocument/2006/relationships/oleObject" Target="../embeddings/oleObject75.bin"/><Relationship Id="rId98" Type="http://schemas.openxmlformats.org/officeDocument/2006/relationships/oleObject" Target="../embeddings/oleObject80.bin"/><Relationship Id="rId121" Type="http://schemas.openxmlformats.org/officeDocument/2006/relationships/oleObject" Target="../embeddings/oleObject102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33" Type="http://schemas.openxmlformats.org/officeDocument/2006/relationships/oleObject" Target="../embeddings/oleObject17.bin"/><Relationship Id="rId38" Type="http://schemas.openxmlformats.org/officeDocument/2006/relationships/oleObject" Target="../embeddings/oleObject22.bin"/><Relationship Id="rId46" Type="http://schemas.openxmlformats.org/officeDocument/2006/relationships/oleObject" Target="../embeddings/oleObject30.bin"/><Relationship Id="rId59" Type="http://schemas.openxmlformats.org/officeDocument/2006/relationships/oleObject" Target="../embeddings/oleObject41.bin"/><Relationship Id="rId67" Type="http://schemas.openxmlformats.org/officeDocument/2006/relationships/oleObject" Target="../embeddings/oleObject49.bin"/><Relationship Id="rId103" Type="http://schemas.openxmlformats.org/officeDocument/2006/relationships/oleObject" Target="../embeddings/oleObject85.bin"/><Relationship Id="rId108" Type="http://schemas.openxmlformats.org/officeDocument/2006/relationships/oleObject" Target="../embeddings/oleObject90.bin"/><Relationship Id="rId116" Type="http://schemas.openxmlformats.org/officeDocument/2006/relationships/oleObject" Target="../embeddings/oleObject97.bin"/><Relationship Id="rId124" Type="http://schemas.openxmlformats.org/officeDocument/2006/relationships/oleObject" Target="../embeddings/oleObject105.bin"/><Relationship Id="rId129" Type="http://schemas.openxmlformats.org/officeDocument/2006/relationships/oleObject" Target="../embeddings/oleObject110.bin"/><Relationship Id="rId20" Type="http://schemas.openxmlformats.org/officeDocument/2006/relationships/oleObject" Target="../embeddings/oleObject9.bin"/><Relationship Id="rId41" Type="http://schemas.openxmlformats.org/officeDocument/2006/relationships/oleObject" Target="../embeddings/oleObject25.bin"/><Relationship Id="rId54" Type="http://schemas.openxmlformats.org/officeDocument/2006/relationships/image" Target="../media/image15.emf"/><Relationship Id="rId62" Type="http://schemas.openxmlformats.org/officeDocument/2006/relationships/oleObject" Target="../embeddings/oleObject44.bin"/><Relationship Id="rId70" Type="http://schemas.openxmlformats.org/officeDocument/2006/relationships/oleObject" Target="../embeddings/oleObject52.bin"/><Relationship Id="rId75" Type="http://schemas.openxmlformats.org/officeDocument/2006/relationships/oleObject" Target="../embeddings/oleObject57.bin"/><Relationship Id="rId83" Type="http://schemas.openxmlformats.org/officeDocument/2006/relationships/oleObject" Target="../embeddings/oleObject65.bin"/><Relationship Id="rId88" Type="http://schemas.openxmlformats.org/officeDocument/2006/relationships/oleObject" Target="../embeddings/oleObject70.bin"/><Relationship Id="rId91" Type="http://schemas.openxmlformats.org/officeDocument/2006/relationships/oleObject" Target="../embeddings/oleObject73.bin"/><Relationship Id="rId96" Type="http://schemas.openxmlformats.org/officeDocument/2006/relationships/oleObject" Target="../embeddings/oleObject78.bin"/><Relationship Id="rId111" Type="http://schemas.openxmlformats.org/officeDocument/2006/relationships/oleObject" Target="../embeddings/oleObject93.bin"/><Relationship Id="rId132" Type="http://schemas.openxmlformats.org/officeDocument/2006/relationships/oleObject" Target="../embeddings/oleObject113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28" Type="http://schemas.openxmlformats.org/officeDocument/2006/relationships/oleObject" Target="../embeddings/oleObject13.bin"/><Relationship Id="rId36" Type="http://schemas.openxmlformats.org/officeDocument/2006/relationships/oleObject" Target="../embeddings/oleObject20.bin"/><Relationship Id="rId49" Type="http://schemas.openxmlformats.org/officeDocument/2006/relationships/oleObject" Target="../embeddings/oleObject33.bin"/><Relationship Id="rId57" Type="http://schemas.openxmlformats.org/officeDocument/2006/relationships/oleObject" Target="../embeddings/oleObject39.bin"/><Relationship Id="rId106" Type="http://schemas.openxmlformats.org/officeDocument/2006/relationships/oleObject" Target="../embeddings/oleObject88.bin"/><Relationship Id="rId114" Type="http://schemas.openxmlformats.org/officeDocument/2006/relationships/oleObject" Target="../embeddings/oleObject96.bin"/><Relationship Id="rId119" Type="http://schemas.openxmlformats.org/officeDocument/2006/relationships/oleObject" Target="../embeddings/oleObject100.bin"/><Relationship Id="rId127" Type="http://schemas.openxmlformats.org/officeDocument/2006/relationships/oleObject" Target="../embeddings/oleObject108.bin"/><Relationship Id="rId10" Type="http://schemas.openxmlformats.org/officeDocument/2006/relationships/oleObject" Target="../embeddings/oleObject4.bin"/><Relationship Id="rId31" Type="http://schemas.openxmlformats.org/officeDocument/2006/relationships/oleObject" Target="../embeddings/oleObject15.bin"/><Relationship Id="rId44" Type="http://schemas.openxmlformats.org/officeDocument/2006/relationships/oleObject" Target="../embeddings/oleObject28.bin"/><Relationship Id="rId52" Type="http://schemas.openxmlformats.org/officeDocument/2006/relationships/image" Target="../media/image14.emf"/><Relationship Id="rId60" Type="http://schemas.openxmlformats.org/officeDocument/2006/relationships/oleObject" Target="../embeddings/oleObject42.bin"/><Relationship Id="rId65" Type="http://schemas.openxmlformats.org/officeDocument/2006/relationships/oleObject" Target="../embeddings/oleObject47.bin"/><Relationship Id="rId73" Type="http://schemas.openxmlformats.org/officeDocument/2006/relationships/oleObject" Target="../embeddings/oleObject55.bin"/><Relationship Id="rId78" Type="http://schemas.openxmlformats.org/officeDocument/2006/relationships/oleObject" Target="../embeddings/oleObject60.bin"/><Relationship Id="rId81" Type="http://schemas.openxmlformats.org/officeDocument/2006/relationships/oleObject" Target="../embeddings/oleObject63.bin"/><Relationship Id="rId86" Type="http://schemas.openxmlformats.org/officeDocument/2006/relationships/oleObject" Target="../embeddings/oleObject68.bin"/><Relationship Id="rId94" Type="http://schemas.openxmlformats.org/officeDocument/2006/relationships/oleObject" Target="../embeddings/oleObject76.bin"/><Relationship Id="rId99" Type="http://schemas.openxmlformats.org/officeDocument/2006/relationships/oleObject" Target="../embeddings/oleObject81.bin"/><Relationship Id="rId101" Type="http://schemas.openxmlformats.org/officeDocument/2006/relationships/oleObject" Target="../embeddings/oleObject83.bin"/><Relationship Id="rId122" Type="http://schemas.openxmlformats.org/officeDocument/2006/relationships/oleObject" Target="../embeddings/oleObject103.bin"/><Relationship Id="rId130" Type="http://schemas.openxmlformats.org/officeDocument/2006/relationships/oleObject" Target="../embeddings/oleObject111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39" Type="http://schemas.openxmlformats.org/officeDocument/2006/relationships/oleObject" Target="../embeddings/oleObject23.bin"/><Relationship Id="rId109" Type="http://schemas.openxmlformats.org/officeDocument/2006/relationships/oleObject" Target="../embeddings/oleObject91.bin"/><Relationship Id="rId34" Type="http://schemas.openxmlformats.org/officeDocument/2006/relationships/oleObject" Target="../embeddings/oleObject18.bin"/><Relationship Id="rId50" Type="http://schemas.openxmlformats.org/officeDocument/2006/relationships/oleObject" Target="../embeddings/oleObject34.bin"/><Relationship Id="rId55" Type="http://schemas.openxmlformats.org/officeDocument/2006/relationships/oleObject" Target="../embeddings/oleObject37.bin"/><Relationship Id="rId76" Type="http://schemas.openxmlformats.org/officeDocument/2006/relationships/oleObject" Target="../embeddings/oleObject58.bin"/><Relationship Id="rId97" Type="http://schemas.openxmlformats.org/officeDocument/2006/relationships/oleObject" Target="../embeddings/oleObject79.bin"/><Relationship Id="rId104" Type="http://schemas.openxmlformats.org/officeDocument/2006/relationships/oleObject" Target="../embeddings/oleObject86.bin"/><Relationship Id="rId120" Type="http://schemas.openxmlformats.org/officeDocument/2006/relationships/oleObject" Target="../embeddings/oleObject101.bin"/><Relationship Id="rId125" Type="http://schemas.openxmlformats.org/officeDocument/2006/relationships/oleObject" Target="../embeddings/oleObject106.bin"/><Relationship Id="rId7" Type="http://schemas.openxmlformats.org/officeDocument/2006/relationships/image" Target="../media/image2.wmf"/><Relationship Id="rId71" Type="http://schemas.openxmlformats.org/officeDocument/2006/relationships/oleObject" Target="../embeddings/oleObject53.bin"/><Relationship Id="rId92" Type="http://schemas.openxmlformats.org/officeDocument/2006/relationships/oleObject" Target="../embeddings/oleObject74.bin"/><Relationship Id="rId2" Type="http://schemas.openxmlformats.org/officeDocument/2006/relationships/drawing" Target="../drawings/drawing1.xml"/><Relationship Id="rId29" Type="http://schemas.openxmlformats.org/officeDocument/2006/relationships/image" Target="../media/image13.wmf"/><Relationship Id="rId24" Type="http://schemas.openxmlformats.org/officeDocument/2006/relationships/oleObject" Target="../embeddings/oleObject11.bin"/><Relationship Id="rId40" Type="http://schemas.openxmlformats.org/officeDocument/2006/relationships/oleObject" Target="../embeddings/oleObject24.bin"/><Relationship Id="rId45" Type="http://schemas.openxmlformats.org/officeDocument/2006/relationships/oleObject" Target="../embeddings/oleObject29.bin"/><Relationship Id="rId66" Type="http://schemas.openxmlformats.org/officeDocument/2006/relationships/oleObject" Target="../embeddings/oleObject48.bin"/><Relationship Id="rId87" Type="http://schemas.openxmlformats.org/officeDocument/2006/relationships/oleObject" Target="../embeddings/oleObject69.bin"/><Relationship Id="rId110" Type="http://schemas.openxmlformats.org/officeDocument/2006/relationships/oleObject" Target="../embeddings/oleObject92.bin"/><Relationship Id="rId115" Type="http://schemas.openxmlformats.org/officeDocument/2006/relationships/image" Target="../media/image16.wmf"/><Relationship Id="rId131" Type="http://schemas.openxmlformats.org/officeDocument/2006/relationships/oleObject" Target="../embeddings/oleObject112.bin"/><Relationship Id="rId61" Type="http://schemas.openxmlformats.org/officeDocument/2006/relationships/oleObject" Target="../embeddings/oleObject43.bin"/><Relationship Id="rId82" Type="http://schemas.openxmlformats.org/officeDocument/2006/relationships/oleObject" Target="../embeddings/oleObject64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oleObject" Target="../embeddings/oleObject125.bin"/><Relationship Id="rId117" Type="http://schemas.openxmlformats.org/officeDocument/2006/relationships/oleObject" Target="../embeddings/oleObject211.bin"/><Relationship Id="rId21" Type="http://schemas.openxmlformats.org/officeDocument/2006/relationships/image" Target="../media/image9.wmf"/><Relationship Id="rId42" Type="http://schemas.openxmlformats.org/officeDocument/2006/relationships/oleObject" Target="../embeddings/oleObject139.bin"/><Relationship Id="rId47" Type="http://schemas.openxmlformats.org/officeDocument/2006/relationships/oleObject" Target="../embeddings/oleObject144.bin"/><Relationship Id="rId63" Type="http://schemas.openxmlformats.org/officeDocument/2006/relationships/oleObject" Target="../embeddings/oleObject158.bin"/><Relationship Id="rId68" Type="http://schemas.openxmlformats.org/officeDocument/2006/relationships/oleObject" Target="../embeddings/oleObject163.bin"/><Relationship Id="rId84" Type="http://schemas.openxmlformats.org/officeDocument/2006/relationships/oleObject" Target="../embeddings/oleObject179.bin"/><Relationship Id="rId89" Type="http://schemas.openxmlformats.org/officeDocument/2006/relationships/oleObject" Target="../embeddings/oleObject184.bin"/><Relationship Id="rId112" Type="http://schemas.openxmlformats.org/officeDocument/2006/relationships/oleObject" Target="../embeddings/oleObject207.bin"/><Relationship Id="rId133" Type="http://schemas.openxmlformats.org/officeDocument/2006/relationships/oleObject" Target="../embeddings/oleObject227.bin"/><Relationship Id="rId138" Type="http://schemas.openxmlformats.org/officeDocument/2006/relationships/oleObject" Target="../embeddings/oleObject232.bin"/><Relationship Id="rId16" Type="http://schemas.openxmlformats.org/officeDocument/2006/relationships/oleObject" Target="../embeddings/oleObject120.bin"/><Relationship Id="rId107" Type="http://schemas.openxmlformats.org/officeDocument/2006/relationships/oleObject" Target="../embeddings/oleObject202.bin"/><Relationship Id="rId11" Type="http://schemas.openxmlformats.org/officeDocument/2006/relationships/image" Target="../media/image4.emf"/><Relationship Id="rId32" Type="http://schemas.openxmlformats.org/officeDocument/2006/relationships/oleObject" Target="../embeddings/oleObject129.bin"/><Relationship Id="rId37" Type="http://schemas.openxmlformats.org/officeDocument/2006/relationships/oleObject" Target="../embeddings/oleObject134.bin"/><Relationship Id="rId53" Type="http://schemas.openxmlformats.org/officeDocument/2006/relationships/image" Target="../media/image15.emf"/><Relationship Id="rId58" Type="http://schemas.openxmlformats.org/officeDocument/2006/relationships/oleObject" Target="../embeddings/oleObject153.bin"/><Relationship Id="rId74" Type="http://schemas.openxmlformats.org/officeDocument/2006/relationships/oleObject" Target="../embeddings/oleObject169.bin"/><Relationship Id="rId79" Type="http://schemas.openxmlformats.org/officeDocument/2006/relationships/oleObject" Target="../embeddings/oleObject174.bin"/><Relationship Id="rId102" Type="http://schemas.openxmlformats.org/officeDocument/2006/relationships/oleObject" Target="../embeddings/oleObject197.bin"/><Relationship Id="rId123" Type="http://schemas.openxmlformats.org/officeDocument/2006/relationships/oleObject" Target="../embeddings/oleObject217.bin"/><Relationship Id="rId128" Type="http://schemas.openxmlformats.org/officeDocument/2006/relationships/oleObject" Target="../embeddings/oleObject222.bin"/><Relationship Id="rId5" Type="http://schemas.openxmlformats.org/officeDocument/2006/relationships/image" Target="../media/image1.wmf"/><Relationship Id="rId90" Type="http://schemas.openxmlformats.org/officeDocument/2006/relationships/oleObject" Target="../embeddings/oleObject185.bin"/><Relationship Id="rId95" Type="http://schemas.openxmlformats.org/officeDocument/2006/relationships/oleObject" Target="../embeddings/oleObject190.bin"/><Relationship Id="rId22" Type="http://schemas.openxmlformats.org/officeDocument/2006/relationships/oleObject" Target="../embeddings/oleObject123.bin"/><Relationship Id="rId27" Type="http://schemas.openxmlformats.org/officeDocument/2006/relationships/image" Target="../media/image12.wmf"/><Relationship Id="rId43" Type="http://schemas.openxmlformats.org/officeDocument/2006/relationships/oleObject" Target="../embeddings/oleObject140.bin"/><Relationship Id="rId48" Type="http://schemas.openxmlformats.org/officeDocument/2006/relationships/oleObject" Target="../embeddings/oleObject145.bin"/><Relationship Id="rId64" Type="http://schemas.openxmlformats.org/officeDocument/2006/relationships/oleObject" Target="../embeddings/oleObject159.bin"/><Relationship Id="rId69" Type="http://schemas.openxmlformats.org/officeDocument/2006/relationships/oleObject" Target="../embeddings/oleObject164.bin"/><Relationship Id="rId113" Type="http://schemas.openxmlformats.org/officeDocument/2006/relationships/oleObject" Target="../embeddings/oleObject208.bin"/><Relationship Id="rId118" Type="http://schemas.openxmlformats.org/officeDocument/2006/relationships/oleObject" Target="../embeddings/oleObject212.bin"/><Relationship Id="rId134" Type="http://schemas.openxmlformats.org/officeDocument/2006/relationships/oleObject" Target="../embeddings/oleObject228.bin"/><Relationship Id="rId139" Type="http://schemas.openxmlformats.org/officeDocument/2006/relationships/oleObject" Target="../embeddings/oleObject233.bin"/><Relationship Id="rId8" Type="http://schemas.openxmlformats.org/officeDocument/2006/relationships/oleObject" Target="../embeddings/oleObject116.bin"/><Relationship Id="rId51" Type="http://schemas.openxmlformats.org/officeDocument/2006/relationships/image" Target="../media/image14.emf"/><Relationship Id="rId72" Type="http://schemas.openxmlformats.org/officeDocument/2006/relationships/oleObject" Target="../embeddings/oleObject167.bin"/><Relationship Id="rId80" Type="http://schemas.openxmlformats.org/officeDocument/2006/relationships/oleObject" Target="../embeddings/oleObject175.bin"/><Relationship Id="rId85" Type="http://schemas.openxmlformats.org/officeDocument/2006/relationships/oleObject" Target="../embeddings/oleObject180.bin"/><Relationship Id="rId93" Type="http://schemas.openxmlformats.org/officeDocument/2006/relationships/oleObject" Target="../embeddings/oleObject188.bin"/><Relationship Id="rId98" Type="http://schemas.openxmlformats.org/officeDocument/2006/relationships/oleObject" Target="../embeddings/oleObject193.bin"/><Relationship Id="rId121" Type="http://schemas.openxmlformats.org/officeDocument/2006/relationships/oleObject" Target="../embeddings/oleObject215.bin"/><Relationship Id="rId3" Type="http://schemas.openxmlformats.org/officeDocument/2006/relationships/vmlDrawing" Target="../drawings/vmlDrawing2.vml"/><Relationship Id="rId12" Type="http://schemas.openxmlformats.org/officeDocument/2006/relationships/oleObject" Target="../embeddings/oleObject118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33" Type="http://schemas.openxmlformats.org/officeDocument/2006/relationships/oleObject" Target="../embeddings/oleObject130.bin"/><Relationship Id="rId38" Type="http://schemas.openxmlformats.org/officeDocument/2006/relationships/oleObject" Target="../embeddings/oleObject135.bin"/><Relationship Id="rId46" Type="http://schemas.openxmlformats.org/officeDocument/2006/relationships/oleObject" Target="../embeddings/oleObject143.bin"/><Relationship Id="rId59" Type="http://schemas.openxmlformats.org/officeDocument/2006/relationships/oleObject" Target="../embeddings/oleObject154.bin"/><Relationship Id="rId67" Type="http://schemas.openxmlformats.org/officeDocument/2006/relationships/oleObject" Target="../embeddings/oleObject162.bin"/><Relationship Id="rId103" Type="http://schemas.openxmlformats.org/officeDocument/2006/relationships/oleObject" Target="../embeddings/oleObject198.bin"/><Relationship Id="rId108" Type="http://schemas.openxmlformats.org/officeDocument/2006/relationships/oleObject" Target="../embeddings/oleObject203.bin"/><Relationship Id="rId116" Type="http://schemas.openxmlformats.org/officeDocument/2006/relationships/oleObject" Target="../embeddings/oleObject210.bin"/><Relationship Id="rId124" Type="http://schemas.openxmlformats.org/officeDocument/2006/relationships/oleObject" Target="../embeddings/oleObject218.bin"/><Relationship Id="rId129" Type="http://schemas.openxmlformats.org/officeDocument/2006/relationships/oleObject" Target="../embeddings/oleObject223.bin"/><Relationship Id="rId137" Type="http://schemas.openxmlformats.org/officeDocument/2006/relationships/oleObject" Target="../embeddings/oleObject231.bin"/><Relationship Id="rId20" Type="http://schemas.openxmlformats.org/officeDocument/2006/relationships/oleObject" Target="../embeddings/oleObject122.bin"/><Relationship Id="rId41" Type="http://schemas.openxmlformats.org/officeDocument/2006/relationships/oleObject" Target="../embeddings/oleObject138.bin"/><Relationship Id="rId54" Type="http://schemas.openxmlformats.org/officeDocument/2006/relationships/oleObject" Target="../embeddings/oleObject149.bin"/><Relationship Id="rId62" Type="http://schemas.openxmlformats.org/officeDocument/2006/relationships/oleObject" Target="../embeddings/oleObject157.bin"/><Relationship Id="rId70" Type="http://schemas.openxmlformats.org/officeDocument/2006/relationships/oleObject" Target="../embeddings/oleObject165.bin"/><Relationship Id="rId75" Type="http://schemas.openxmlformats.org/officeDocument/2006/relationships/oleObject" Target="../embeddings/oleObject170.bin"/><Relationship Id="rId83" Type="http://schemas.openxmlformats.org/officeDocument/2006/relationships/oleObject" Target="../embeddings/oleObject178.bin"/><Relationship Id="rId88" Type="http://schemas.openxmlformats.org/officeDocument/2006/relationships/oleObject" Target="../embeddings/oleObject183.bin"/><Relationship Id="rId91" Type="http://schemas.openxmlformats.org/officeDocument/2006/relationships/oleObject" Target="../embeddings/oleObject186.bin"/><Relationship Id="rId96" Type="http://schemas.openxmlformats.org/officeDocument/2006/relationships/oleObject" Target="../embeddings/oleObject191.bin"/><Relationship Id="rId111" Type="http://schemas.openxmlformats.org/officeDocument/2006/relationships/oleObject" Target="../embeddings/oleObject206.bin"/><Relationship Id="rId132" Type="http://schemas.openxmlformats.org/officeDocument/2006/relationships/oleObject" Target="../embeddings/oleObject226.bin"/><Relationship Id="rId140" Type="http://schemas.openxmlformats.org/officeDocument/2006/relationships/oleObject" Target="../embeddings/oleObject234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15.bin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28" Type="http://schemas.openxmlformats.org/officeDocument/2006/relationships/oleObject" Target="../embeddings/oleObject126.bin"/><Relationship Id="rId36" Type="http://schemas.openxmlformats.org/officeDocument/2006/relationships/oleObject" Target="../embeddings/oleObject133.bin"/><Relationship Id="rId49" Type="http://schemas.openxmlformats.org/officeDocument/2006/relationships/oleObject" Target="../embeddings/oleObject146.bin"/><Relationship Id="rId57" Type="http://schemas.openxmlformats.org/officeDocument/2006/relationships/oleObject" Target="../embeddings/oleObject152.bin"/><Relationship Id="rId106" Type="http://schemas.openxmlformats.org/officeDocument/2006/relationships/oleObject" Target="../embeddings/oleObject201.bin"/><Relationship Id="rId114" Type="http://schemas.openxmlformats.org/officeDocument/2006/relationships/image" Target="../media/image16.wmf"/><Relationship Id="rId119" Type="http://schemas.openxmlformats.org/officeDocument/2006/relationships/oleObject" Target="../embeddings/oleObject213.bin"/><Relationship Id="rId127" Type="http://schemas.openxmlformats.org/officeDocument/2006/relationships/oleObject" Target="../embeddings/oleObject221.bin"/><Relationship Id="rId10" Type="http://schemas.openxmlformats.org/officeDocument/2006/relationships/oleObject" Target="../embeddings/oleObject117.bin"/><Relationship Id="rId31" Type="http://schemas.openxmlformats.org/officeDocument/2006/relationships/oleObject" Target="../embeddings/oleObject128.bin"/><Relationship Id="rId44" Type="http://schemas.openxmlformats.org/officeDocument/2006/relationships/oleObject" Target="../embeddings/oleObject141.bin"/><Relationship Id="rId52" Type="http://schemas.openxmlformats.org/officeDocument/2006/relationships/oleObject" Target="../embeddings/oleObject148.bin"/><Relationship Id="rId60" Type="http://schemas.openxmlformats.org/officeDocument/2006/relationships/oleObject" Target="../embeddings/oleObject155.bin"/><Relationship Id="rId65" Type="http://schemas.openxmlformats.org/officeDocument/2006/relationships/oleObject" Target="../embeddings/oleObject160.bin"/><Relationship Id="rId73" Type="http://schemas.openxmlformats.org/officeDocument/2006/relationships/oleObject" Target="../embeddings/oleObject168.bin"/><Relationship Id="rId78" Type="http://schemas.openxmlformats.org/officeDocument/2006/relationships/oleObject" Target="../embeddings/oleObject173.bin"/><Relationship Id="rId81" Type="http://schemas.openxmlformats.org/officeDocument/2006/relationships/oleObject" Target="../embeddings/oleObject176.bin"/><Relationship Id="rId86" Type="http://schemas.openxmlformats.org/officeDocument/2006/relationships/oleObject" Target="../embeddings/oleObject181.bin"/><Relationship Id="rId94" Type="http://schemas.openxmlformats.org/officeDocument/2006/relationships/oleObject" Target="../embeddings/oleObject189.bin"/><Relationship Id="rId99" Type="http://schemas.openxmlformats.org/officeDocument/2006/relationships/oleObject" Target="../embeddings/oleObject194.bin"/><Relationship Id="rId101" Type="http://schemas.openxmlformats.org/officeDocument/2006/relationships/oleObject" Target="../embeddings/oleObject196.bin"/><Relationship Id="rId122" Type="http://schemas.openxmlformats.org/officeDocument/2006/relationships/oleObject" Target="../embeddings/oleObject216.bin"/><Relationship Id="rId130" Type="http://schemas.openxmlformats.org/officeDocument/2006/relationships/oleObject" Target="../embeddings/oleObject224.bin"/><Relationship Id="rId135" Type="http://schemas.openxmlformats.org/officeDocument/2006/relationships/oleObject" Target="../embeddings/oleObject229.bin"/><Relationship Id="rId4" Type="http://schemas.openxmlformats.org/officeDocument/2006/relationships/oleObject" Target="../embeddings/oleObject114.bin"/><Relationship Id="rId9" Type="http://schemas.openxmlformats.org/officeDocument/2006/relationships/image" Target="../media/image3.wmf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121.bin"/><Relationship Id="rId39" Type="http://schemas.openxmlformats.org/officeDocument/2006/relationships/oleObject" Target="../embeddings/oleObject136.bin"/><Relationship Id="rId109" Type="http://schemas.openxmlformats.org/officeDocument/2006/relationships/oleObject" Target="../embeddings/oleObject204.bin"/><Relationship Id="rId34" Type="http://schemas.openxmlformats.org/officeDocument/2006/relationships/oleObject" Target="../embeddings/oleObject131.bin"/><Relationship Id="rId50" Type="http://schemas.openxmlformats.org/officeDocument/2006/relationships/oleObject" Target="../embeddings/oleObject147.bin"/><Relationship Id="rId55" Type="http://schemas.openxmlformats.org/officeDocument/2006/relationships/oleObject" Target="../embeddings/oleObject150.bin"/><Relationship Id="rId76" Type="http://schemas.openxmlformats.org/officeDocument/2006/relationships/oleObject" Target="../embeddings/oleObject171.bin"/><Relationship Id="rId97" Type="http://schemas.openxmlformats.org/officeDocument/2006/relationships/oleObject" Target="../embeddings/oleObject192.bin"/><Relationship Id="rId104" Type="http://schemas.openxmlformats.org/officeDocument/2006/relationships/oleObject" Target="../embeddings/oleObject199.bin"/><Relationship Id="rId120" Type="http://schemas.openxmlformats.org/officeDocument/2006/relationships/oleObject" Target="../embeddings/oleObject214.bin"/><Relationship Id="rId125" Type="http://schemas.openxmlformats.org/officeDocument/2006/relationships/oleObject" Target="../embeddings/oleObject219.bin"/><Relationship Id="rId141" Type="http://schemas.openxmlformats.org/officeDocument/2006/relationships/oleObject" Target="../embeddings/oleObject235.bin"/><Relationship Id="rId7" Type="http://schemas.openxmlformats.org/officeDocument/2006/relationships/image" Target="../media/image2.wmf"/><Relationship Id="rId71" Type="http://schemas.openxmlformats.org/officeDocument/2006/relationships/oleObject" Target="../embeddings/oleObject166.bin"/><Relationship Id="rId92" Type="http://schemas.openxmlformats.org/officeDocument/2006/relationships/oleObject" Target="../embeddings/oleObject187.bin"/><Relationship Id="rId2" Type="http://schemas.openxmlformats.org/officeDocument/2006/relationships/drawing" Target="../drawings/drawing2.xml"/><Relationship Id="rId29" Type="http://schemas.openxmlformats.org/officeDocument/2006/relationships/image" Target="../media/image13.wmf"/><Relationship Id="rId24" Type="http://schemas.openxmlformats.org/officeDocument/2006/relationships/oleObject" Target="../embeddings/oleObject124.bin"/><Relationship Id="rId40" Type="http://schemas.openxmlformats.org/officeDocument/2006/relationships/oleObject" Target="../embeddings/oleObject137.bin"/><Relationship Id="rId45" Type="http://schemas.openxmlformats.org/officeDocument/2006/relationships/oleObject" Target="../embeddings/oleObject142.bin"/><Relationship Id="rId66" Type="http://schemas.openxmlformats.org/officeDocument/2006/relationships/oleObject" Target="../embeddings/oleObject161.bin"/><Relationship Id="rId87" Type="http://schemas.openxmlformats.org/officeDocument/2006/relationships/oleObject" Target="../embeddings/oleObject182.bin"/><Relationship Id="rId110" Type="http://schemas.openxmlformats.org/officeDocument/2006/relationships/oleObject" Target="../embeddings/oleObject205.bin"/><Relationship Id="rId115" Type="http://schemas.openxmlformats.org/officeDocument/2006/relationships/oleObject" Target="../embeddings/oleObject209.bin"/><Relationship Id="rId131" Type="http://schemas.openxmlformats.org/officeDocument/2006/relationships/oleObject" Target="../embeddings/oleObject225.bin"/><Relationship Id="rId136" Type="http://schemas.openxmlformats.org/officeDocument/2006/relationships/oleObject" Target="../embeddings/oleObject230.bin"/><Relationship Id="rId61" Type="http://schemas.openxmlformats.org/officeDocument/2006/relationships/oleObject" Target="../embeddings/oleObject156.bin"/><Relationship Id="rId82" Type="http://schemas.openxmlformats.org/officeDocument/2006/relationships/oleObject" Target="../embeddings/oleObject177.bin"/><Relationship Id="rId19" Type="http://schemas.openxmlformats.org/officeDocument/2006/relationships/image" Target="../media/image8.wmf"/><Relationship Id="rId14" Type="http://schemas.openxmlformats.org/officeDocument/2006/relationships/oleObject" Target="../embeddings/oleObject119.bin"/><Relationship Id="rId30" Type="http://schemas.openxmlformats.org/officeDocument/2006/relationships/oleObject" Target="../embeddings/oleObject127.bin"/><Relationship Id="rId35" Type="http://schemas.openxmlformats.org/officeDocument/2006/relationships/oleObject" Target="../embeddings/oleObject132.bin"/><Relationship Id="rId56" Type="http://schemas.openxmlformats.org/officeDocument/2006/relationships/oleObject" Target="../embeddings/oleObject151.bin"/><Relationship Id="rId77" Type="http://schemas.openxmlformats.org/officeDocument/2006/relationships/oleObject" Target="../embeddings/oleObject172.bin"/><Relationship Id="rId100" Type="http://schemas.openxmlformats.org/officeDocument/2006/relationships/oleObject" Target="../embeddings/oleObject195.bin"/><Relationship Id="rId105" Type="http://schemas.openxmlformats.org/officeDocument/2006/relationships/oleObject" Target="../embeddings/oleObject200.bin"/><Relationship Id="rId126" Type="http://schemas.openxmlformats.org/officeDocument/2006/relationships/oleObject" Target="../embeddings/oleObject22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1680"/>
  <sheetViews>
    <sheetView topLeftCell="A1350" zoomScaleNormal="100" workbookViewId="0">
      <selection activeCell="A1359" sqref="A1359:J1364"/>
    </sheetView>
  </sheetViews>
  <sheetFormatPr defaultRowHeight="15.75" x14ac:dyDescent="0.25"/>
  <cols>
    <col min="1" max="1" width="5.42578125" style="45" customWidth="1"/>
    <col min="2" max="2" width="44.7109375" style="5" customWidth="1"/>
    <col min="3" max="3" width="7.5703125" style="13" customWidth="1"/>
    <col min="4" max="4" width="7.42578125" style="6" customWidth="1"/>
    <col min="5" max="5" width="9.28515625" style="18" customWidth="1"/>
    <col min="6" max="6" width="9" style="18" customWidth="1"/>
    <col min="7" max="7" width="9.85546875" style="18" customWidth="1"/>
    <col min="8" max="8" width="11.140625" style="7" customWidth="1"/>
    <col min="9" max="9" width="9.5703125" style="22" customWidth="1"/>
    <col min="10" max="10" width="17" style="25" customWidth="1"/>
  </cols>
  <sheetData>
    <row r="1" spans="1:13" x14ac:dyDescent="0.25">
      <c r="A1" s="41" t="s">
        <v>684</v>
      </c>
      <c r="B1" s="40"/>
      <c r="C1" s="40"/>
      <c r="D1" s="40"/>
      <c r="E1" s="40"/>
      <c r="F1" s="40"/>
      <c r="G1" s="40"/>
      <c r="H1" s="40"/>
      <c r="I1" s="40"/>
      <c r="J1" s="24"/>
      <c r="K1" s="1"/>
      <c r="L1" s="1"/>
      <c r="M1" s="1"/>
    </row>
    <row r="2" spans="1:13" x14ac:dyDescent="0.25">
      <c r="A2" s="42"/>
      <c r="B2" s="4"/>
      <c r="C2" s="14"/>
      <c r="D2" s="3"/>
      <c r="E2" s="16"/>
      <c r="F2" s="16"/>
      <c r="G2" s="16"/>
      <c r="H2" s="8"/>
      <c r="I2" s="19"/>
      <c r="J2" s="24"/>
      <c r="K2" s="1"/>
      <c r="L2" s="1"/>
      <c r="M2" s="1"/>
    </row>
    <row r="3" spans="1:13" ht="73.5" customHeight="1" x14ac:dyDescent="0.25">
      <c r="A3" s="43" t="s">
        <v>0</v>
      </c>
      <c r="B3" s="2" t="s">
        <v>1</v>
      </c>
      <c r="C3" s="15" t="s">
        <v>4</v>
      </c>
      <c r="D3" s="972" t="s">
        <v>2</v>
      </c>
      <c r="E3" s="973"/>
      <c r="F3" s="17" t="s">
        <v>5</v>
      </c>
      <c r="G3" s="17" t="s">
        <v>12</v>
      </c>
      <c r="H3" s="9" t="s">
        <v>3</v>
      </c>
      <c r="I3" s="20" t="s">
        <v>6</v>
      </c>
      <c r="J3" s="128" t="s">
        <v>7</v>
      </c>
    </row>
    <row r="4" spans="1:13" x14ac:dyDescent="0.25">
      <c r="A4" s="130">
        <v>1</v>
      </c>
      <c r="B4" s="11">
        <v>2</v>
      </c>
      <c r="C4" s="129">
        <v>3</v>
      </c>
      <c r="D4" s="974">
        <v>4</v>
      </c>
      <c r="E4" s="975"/>
      <c r="F4" s="10">
        <v>5</v>
      </c>
      <c r="G4" s="10">
        <v>6</v>
      </c>
      <c r="H4" s="10">
        <v>7</v>
      </c>
      <c r="I4" s="23">
        <v>8</v>
      </c>
      <c r="J4" s="128">
        <v>9</v>
      </c>
    </row>
    <row r="5" spans="1:13" x14ac:dyDescent="0.25">
      <c r="A5" s="241"/>
      <c r="B5" s="242"/>
      <c r="C5" s="123"/>
      <c r="D5" s="197"/>
      <c r="E5" s="400">
        <f>E8</f>
        <v>150</v>
      </c>
      <c r="F5" s="197"/>
      <c r="G5" s="197"/>
      <c r="H5" s="604">
        <f>H8</f>
        <v>128.149</v>
      </c>
      <c r="I5" s="197"/>
      <c r="J5" s="243"/>
      <c r="K5" s="35"/>
    </row>
    <row r="6" spans="1:13" x14ac:dyDescent="0.25">
      <c r="A6" s="1044">
        <v>1</v>
      </c>
      <c r="B6" s="1045" t="s">
        <v>755</v>
      </c>
      <c r="C6" s="1048" t="s">
        <v>14</v>
      </c>
      <c r="D6" s="26" t="s">
        <v>8</v>
      </c>
      <c r="E6" s="308">
        <f>E14+E10</f>
        <v>0</v>
      </c>
      <c r="F6" s="322" t="s">
        <v>11</v>
      </c>
      <c r="G6" s="322" t="s">
        <v>11</v>
      </c>
      <c r="H6" s="28">
        <f>H14+H10</f>
        <v>0</v>
      </c>
      <c r="I6" s="29" t="s">
        <v>11</v>
      </c>
      <c r="J6" s="981" t="s">
        <v>908</v>
      </c>
      <c r="K6" s="35"/>
    </row>
    <row r="7" spans="1:13" x14ac:dyDescent="0.25">
      <c r="A7" s="1044"/>
      <c r="B7" s="1046"/>
      <c r="C7" s="1048"/>
      <c r="D7" s="26" t="s">
        <v>9</v>
      </c>
      <c r="E7" s="308">
        <f>E15+E11</f>
        <v>0</v>
      </c>
      <c r="F7" s="322" t="s">
        <v>11</v>
      </c>
      <c r="G7" s="322" t="s">
        <v>11</v>
      </c>
      <c r="H7" s="28">
        <f>H15+H11</f>
        <v>0</v>
      </c>
      <c r="I7" s="29" t="s">
        <v>11</v>
      </c>
      <c r="J7" s="982"/>
      <c r="K7" s="35"/>
    </row>
    <row r="8" spans="1:13" x14ac:dyDescent="0.25">
      <c r="A8" s="1044"/>
      <c r="B8" s="1047"/>
      <c r="C8" s="1048"/>
      <c r="D8" s="26" t="s">
        <v>10</v>
      </c>
      <c r="E8" s="308">
        <f>E12+E16</f>
        <v>150</v>
      </c>
      <c r="F8" s="308">
        <v>150</v>
      </c>
      <c r="G8" s="308">
        <v>150</v>
      </c>
      <c r="H8" s="498">
        <f>H12+H16</f>
        <v>128.149</v>
      </c>
      <c r="I8" s="131">
        <f>(H8/E8)*100</f>
        <v>85.432666666666663</v>
      </c>
      <c r="J8" s="983"/>
      <c r="K8" s="35"/>
    </row>
    <row r="9" spans="1:13" x14ac:dyDescent="0.25">
      <c r="A9" s="296" t="s">
        <v>13</v>
      </c>
      <c r="B9" s="313" t="s">
        <v>756</v>
      </c>
      <c r="C9" s="1049"/>
      <c r="D9" s="1050"/>
      <c r="E9" s="1050"/>
      <c r="F9" s="1050"/>
      <c r="G9" s="1050"/>
      <c r="H9" s="1050"/>
      <c r="I9" s="1050"/>
      <c r="J9" s="1051"/>
      <c r="K9" s="35"/>
    </row>
    <row r="10" spans="1:13" x14ac:dyDescent="0.25">
      <c r="A10" s="1052"/>
      <c r="B10" s="1055" t="s">
        <v>757</v>
      </c>
      <c r="C10" s="375"/>
      <c r="D10" s="293" t="s">
        <v>8</v>
      </c>
      <c r="E10" s="295">
        <v>0</v>
      </c>
      <c r="F10" s="323" t="s">
        <v>11</v>
      </c>
      <c r="G10" s="323" t="s">
        <v>11</v>
      </c>
      <c r="H10" s="294">
        <v>0</v>
      </c>
      <c r="I10" s="21" t="s">
        <v>11</v>
      </c>
      <c r="J10" s="1000" t="s">
        <v>907</v>
      </c>
      <c r="K10" s="35"/>
    </row>
    <row r="11" spans="1:13" x14ac:dyDescent="0.25">
      <c r="A11" s="1053"/>
      <c r="B11" s="1056"/>
      <c r="C11" s="375"/>
      <c r="D11" s="293" t="s">
        <v>9</v>
      </c>
      <c r="E11" s="295">
        <v>0</v>
      </c>
      <c r="F11" s="323" t="s">
        <v>11</v>
      </c>
      <c r="G11" s="323" t="s">
        <v>11</v>
      </c>
      <c r="H11" s="294">
        <v>0</v>
      </c>
      <c r="I11" s="21" t="s">
        <v>11</v>
      </c>
      <c r="J11" s="1001"/>
      <c r="K11" s="35"/>
    </row>
    <row r="12" spans="1:13" ht="18.75" customHeight="1" x14ac:dyDescent="0.25">
      <c r="A12" s="1054"/>
      <c r="B12" s="1057"/>
      <c r="C12" s="375" t="s">
        <v>14</v>
      </c>
      <c r="D12" s="293" t="s">
        <v>10</v>
      </c>
      <c r="E12" s="295">
        <v>150</v>
      </c>
      <c r="F12" s="295">
        <v>150</v>
      </c>
      <c r="G12" s="323">
        <v>150</v>
      </c>
      <c r="H12" s="499">
        <v>128.149</v>
      </c>
      <c r="I12" s="132">
        <f>(H12/E12)*100</f>
        <v>85.432666666666663</v>
      </c>
      <c r="J12" s="1002"/>
      <c r="K12" s="35"/>
    </row>
    <row r="13" spans="1:13" x14ac:dyDescent="0.25">
      <c r="A13" s="314" t="s">
        <v>15</v>
      </c>
      <c r="B13" s="313" t="s">
        <v>758</v>
      </c>
      <c r="C13" s="1058"/>
      <c r="D13" s="1059"/>
      <c r="E13" s="1059"/>
      <c r="F13" s="1059"/>
      <c r="G13" s="1059"/>
      <c r="H13" s="1059"/>
      <c r="I13" s="1059"/>
      <c r="J13" s="1060"/>
      <c r="K13" s="35"/>
    </row>
    <row r="14" spans="1:13" x14ac:dyDescent="0.25">
      <c r="A14" s="1052"/>
      <c r="B14" s="1055" t="s">
        <v>759</v>
      </c>
      <c r="C14" s="289"/>
      <c r="D14" s="293" t="s">
        <v>8</v>
      </c>
      <c r="E14" s="295">
        <v>0</v>
      </c>
      <c r="F14" s="322" t="s">
        <v>11</v>
      </c>
      <c r="G14" s="322" t="s">
        <v>11</v>
      </c>
      <c r="H14" s="295">
        <v>0</v>
      </c>
      <c r="I14" s="21" t="s">
        <v>11</v>
      </c>
      <c r="J14" s="319" t="s">
        <v>11</v>
      </c>
      <c r="K14" s="35"/>
    </row>
    <row r="15" spans="1:13" x14ac:dyDescent="0.25">
      <c r="A15" s="1053"/>
      <c r="B15" s="1056"/>
      <c r="C15" s="289"/>
      <c r="D15" s="293" t="s">
        <v>9</v>
      </c>
      <c r="E15" s="295">
        <v>0</v>
      </c>
      <c r="F15" s="322" t="s">
        <v>11</v>
      </c>
      <c r="G15" s="322" t="s">
        <v>11</v>
      </c>
      <c r="H15" s="294">
        <v>0</v>
      </c>
      <c r="I15" s="21" t="s">
        <v>11</v>
      </c>
      <c r="J15" s="319" t="s">
        <v>11</v>
      </c>
      <c r="K15" s="35"/>
    </row>
    <row r="16" spans="1:13" x14ac:dyDescent="0.25">
      <c r="A16" s="1054"/>
      <c r="B16" s="1057"/>
      <c r="C16" s="289"/>
      <c r="D16" s="293" t="s">
        <v>10</v>
      </c>
      <c r="E16" s="295">
        <v>0</v>
      </c>
      <c r="F16" s="322" t="s">
        <v>11</v>
      </c>
      <c r="G16" s="322" t="s">
        <v>11</v>
      </c>
      <c r="H16" s="294">
        <v>0</v>
      </c>
      <c r="I16" s="21" t="s">
        <v>11</v>
      </c>
      <c r="J16" s="319" t="s">
        <v>11</v>
      </c>
      <c r="K16" s="35"/>
    </row>
    <row r="17" spans="1:11" x14ac:dyDescent="0.25">
      <c r="K17" s="35"/>
    </row>
    <row r="18" spans="1:11" x14ac:dyDescent="0.25">
      <c r="A18" s="965" t="s">
        <v>18</v>
      </c>
      <c r="B18" s="965"/>
      <c r="C18" s="965"/>
      <c r="D18" s="965"/>
      <c r="E18" s="965"/>
      <c r="F18" s="965"/>
      <c r="G18" s="965"/>
      <c r="H18" s="965"/>
      <c r="I18" s="965"/>
      <c r="J18" s="238"/>
      <c r="K18" s="35"/>
    </row>
    <row r="19" spans="1:11" ht="15" x14ac:dyDescent="0.25">
      <c r="A19" s="939" t="s">
        <v>0</v>
      </c>
      <c r="B19" s="940" t="s">
        <v>19</v>
      </c>
      <c r="C19" s="941" t="s">
        <v>20</v>
      </c>
      <c r="D19" s="942" t="s">
        <v>685</v>
      </c>
      <c r="E19" s="942"/>
      <c r="F19" s="942">
        <v>2021</v>
      </c>
      <c r="G19" s="942"/>
      <c r="H19" s="942"/>
      <c r="I19" s="942"/>
      <c r="J19" s="951" t="s">
        <v>21</v>
      </c>
      <c r="K19" s="35"/>
    </row>
    <row r="20" spans="1:11" ht="15" x14ac:dyDescent="0.25">
      <c r="A20" s="939"/>
      <c r="B20" s="940"/>
      <c r="C20" s="941"/>
      <c r="D20" s="942"/>
      <c r="E20" s="942"/>
      <c r="F20" s="951" t="s">
        <v>22</v>
      </c>
      <c r="G20" s="951"/>
      <c r="H20" s="951" t="s">
        <v>24</v>
      </c>
      <c r="I20" s="951"/>
      <c r="J20" s="951"/>
      <c r="K20" s="35"/>
    </row>
    <row r="21" spans="1:11" ht="15" x14ac:dyDescent="0.25">
      <c r="A21" s="46">
        <v>1</v>
      </c>
      <c r="B21" s="37">
        <v>2</v>
      </c>
      <c r="C21" s="192">
        <v>3</v>
      </c>
      <c r="D21" s="984">
        <v>4</v>
      </c>
      <c r="E21" s="984"/>
      <c r="F21" s="984">
        <v>5</v>
      </c>
      <c r="G21" s="984"/>
      <c r="H21" s="984">
        <v>6</v>
      </c>
      <c r="I21" s="984"/>
      <c r="J21" s="36">
        <v>7</v>
      </c>
      <c r="K21" s="35"/>
    </row>
    <row r="22" spans="1:11" ht="25.5" x14ac:dyDescent="0.25">
      <c r="A22" s="285">
        <v>1</v>
      </c>
      <c r="B22" s="306" t="s">
        <v>760</v>
      </c>
      <c r="C22" s="287" t="s">
        <v>23</v>
      </c>
      <c r="D22" s="938">
        <v>4120</v>
      </c>
      <c r="E22" s="938"/>
      <c r="F22" s="938">
        <v>4170</v>
      </c>
      <c r="G22" s="938"/>
      <c r="H22" s="938">
        <v>4097</v>
      </c>
      <c r="I22" s="938"/>
      <c r="J22" s="317" t="s">
        <v>764</v>
      </c>
      <c r="K22" s="35"/>
    </row>
    <row r="23" spans="1:11" ht="25.5" x14ac:dyDescent="0.25">
      <c r="A23" s="285">
        <v>2</v>
      </c>
      <c r="B23" s="306" t="s">
        <v>761</v>
      </c>
      <c r="C23" s="287" t="s">
        <v>23</v>
      </c>
      <c r="D23" s="938">
        <v>3876</v>
      </c>
      <c r="E23" s="938"/>
      <c r="F23" s="938">
        <v>4132</v>
      </c>
      <c r="G23" s="938"/>
      <c r="H23" s="938">
        <v>4432</v>
      </c>
      <c r="I23" s="938"/>
      <c r="J23" s="317" t="s">
        <v>765</v>
      </c>
      <c r="K23" s="35"/>
    </row>
    <row r="24" spans="1:11" ht="26.25" x14ac:dyDescent="0.25">
      <c r="A24" s="285">
        <v>3</v>
      </c>
      <c r="B24" s="306" t="s">
        <v>762</v>
      </c>
      <c r="C24" s="287" t="s">
        <v>23</v>
      </c>
      <c r="D24" s="938">
        <v>19100</v>
      </c>
      <c r="E24" s="938"/>
      <c r="F24" s="938">
        <v>19300</v>
      </c>
      <c r="G24" s="938"/>
      <c r="H24" s="938">
        <v>3330</v>
      </c>
      <c r="I24" s="938"/>
      <c r="J24" s="151" t="s">
        <v>763</v>
      </c>
      <c r="K24" s="35"/>
    </row>
    <row r="25" spans="1:11" x14ac:dyDescent="0.25">
      <c r="A25" s="241"/>
      <c r="B25" s="242"/>
      <c r="C25" s="123"/>
      <c r="D25" s="272"/>
      <c r="E25" s="272"/>
      <c r="F25" s="272"/>
      <c r="G25" s="272"/>
      <c r="H25" s="272"/>
      <c r="I25" s="272"/>
      <c r="J25" s="243"/>
      <c r="K25" s="35"/>
    </row>
    <row r="26" spans="1:11" ht="54.75" customHeight="1" x14ac:dyDescent="0.25">
      <c r="A26" s="43" t="s">
        <v>0</v>
      </c>
      <c r="B26" s="164" t="s">
        <v>1</v>
      </c>
      <c r="C26" s="15" t="s">
        <v>4</v>
      </c>
      <c r="D26" s="972" t="s">
        <v>2</v>
      </c>
      <c r="E26" s="973"/>
      <c r="F26" s="17" t="s">
        <v>5</v>
      </c>
      <c r="G26" s="17" t="s">
        <v>12</v>
      </c>
      <c r="H26" s="9" t="s">
        <v>3</v>
      </c>
      <c r="I26" s="20" t="s">
        <v>6</v>
      </c>
      <c r="J26" s="133" t="s">
        <v>7</v>
      </c>
    </row>
    <row r="27" spans="1:11" x14ac:dyDescent="0.25">
      <c r="A27" s="318">
        <v>1</v>
      </c>
      <c r="B27" s="12">
        <v>2</v>
      </c>
      <c r="C27" s="318">
        <v>3</v>
      </c>
      <c r="D27" s="1075">
        <v>4</v>
      </c>
      <c r="E27" s="1076"/>
      <c r="F27" s="58">
        <v>5</v>
      </c>
      <c r="G27" s="58">
        <v>6</v>
      </c>
      <c r="H27" s="58">
        <v>7</v>
      </c>
      <c r="I27" s="59">
        <v>8</v>
      </c>
      <c r="J27" s="325">
        <v>9</v>
      </c>
    </row>
    <row r="28" spans="1:11" x14ac:dyDescent="0.25">
      <c r="A28" s="74"/>
      <c r="B28" s="62"/>
      <c r="C28" s="74"/>
      <c r="D28" s="62"/>
      <c r="E28" s="114"/>
      <c r="F28" s="63"/>
      <c r="G28" s="63"/>
      <c r="H28" s="114"/>
      <c r="I28" s="75"/>
      <c r="J28" s="401"/>
    </row>
    <row r="29" spans="1:11" x14ac:dyDescent="0.25">
      <c r="A29" s="1022" t="s">
        <v>43</v>
      </c>
      <c r="B29" s="1077" t="s">
        <v>1157</v>
      </c>
      <c r="C29" s="1022" t="s">
        <v>14</v>
      </c>
      <c r="D29" s="201" t="s">
        <v>328</v>
      </c>
      <c r="E29" s="410">
        <f>E37+E47+E164+E180</f>
        <v>12737609.970000001</v>
      </c>
      <c r="F29" s="321">
        <f>F47</f>
        <v>300</v>
      </c>
      <c r="G29" s="486">
        <f>G47</f>
        <v>300</v>
      </c>
      <c r="H29" s="321">
        <f>H47</f>
        <v>300</v>
      </c>
      <c r="I29" s="131" t="s">
        <v>11</v>
      </c>
      <c r="J29" s="982" t="s">
        <v>667</v>
      </c>
    </row>
    <row r="30" spans="1:11" x14ac:dyDescent="0.25">
      <c r="A30" s="1022"/>
      <c r="B30" s="1077"/>
      <c r="C30" s="1022"/>
      <c r="D30" s="26" t="s">
        <v>8</v>
      </c>
      <c r="E30" s="27" t="s">
        <v>11</v>
      </c>
      <c r="F30" s="27" t="s">
        <v>11</v>
      </c>
      <c r="G30" s="27" t="s">
        <v>11</v>
      </c>
      <c r="H30" s="27">
        <f>H181</f>
        <v>0</v>
      </c>
      <c r="I30" s="29" t="s">
        <v>11</v>
      </c>
      <c r="J30" s="982"/>
    </row>
    <row r="31" spans="1:11" x14ac:dyDescent="0.25">
      <c r="A31" s="1022"/>
      <c r="B31" s="1077"/>
      <c r="C31" s="1022"/>
      <c r="D31" s="26" t="s">
        <v>9</v>
      </c>
      <c r="E31" s="27" t="s">
        <v>11</v>
      </c>
      <c r="F31" s="27" t="s">
        <v>11</v>
      </c>
      <c r="G31" s="27" t="s">
        <v>11</v>
      </c>
      <c r="H31" s="27">
        <f>H182</f>
        <v>0</v>
      </c>
      <c r="I31" s="29" t="s">
        <v>11</v>
      </c>
      <c r="J31" s="982"/>
    </row>
    <row r="32" spans="1:11" x14ac:dyDescent="0.25">
      <c r="A32" s="1022"/>
      <c r="B32" s="1077"/>
      <c r="C32" s="1022"/>
      <c r="D32" s="26" t="s">
        <v>10</v>
      </c>
      <c r="E32" s="27">
        <f>E38+E48+E165+E183</f>
        <v>2069</v>
      </c>
      <c r="F32" s="27">
        <f>F48</f>
        <v>200</v>
      </c>
      <c r="G32" s="397">
        <f>G48</f>
        <v>200</v>
      </c>
      <c r="H32" s="27">
        <f>H38+H48+H165+H183</f>
        <v>200</v>
      </c>
      <c r="I32" s="131">
        <f>(H32/E32)*100</f>
        <v>9.6665055582406954</v>
      </c>
      <c r="J32" s="982"/>
    </row>
    <row r="33" spans="1:10" x14ac:dyDescent="0.25">
      <c r="A33" s="1022"/>
      <c r="B33" s="1077"/>
      <c r="C33" s="1022"/>
      <c r="D33" s="26" t="s">
        <v>329</v>
      </c>
      <c r="E33" s="27">
        <f>E39+E49+E184</f>
        <v>2359.67</v>
      </c>
      <c r="F33" s="397">
        <f>F49</f>
        <v>100</v>
      </c>
      <c r="G33" s="397">
        <f>G49</f>
        <v>100</v>
      </c>
      <c r="H33" s="27">
        <f>H39+H49+H184</f>
        <v>100</v>
      </c>
      <c r="I33" s="131">
        <f>(H33/E33)*100</f>
        <v>4.2378807206092377</v>
      </c>
      <c r="J33" s="982"/>
    </row>
    <row r="34" spans="1:10" x14ac:dyDescent="0.25">
      <c r="A34" s="1022"/>
      <c r="B34" s="1077"/>
      <c r="C34" s="1022"/>
      <c r="D34" s="26" t="s">
        <v>60</v>
      </c>
      <c r="E34" s="27" t="s">
        <v>11</v>
      </c>
      <c r="F34" s="18" t="s">
        <v>11</v>
      </c>
      <c r="G34" s="165" t="s">
        <v>11</v>
      </c>
      <c r="H34" s="27" t="str">
        <f>H185</f>
        <v>-</v>
      </c>
      <c r="I34" s="29" t="s">
        <v>11</v>
      </c>
      <c r="J34" s="982"/>
    </row>
    <row r="35" spans="1:10" x14ac:dyDescent="0.25">
      <c r="A35" s="1023"/>
      <c r="B35" s="1078"/>
      <c r="C35" s="1023"/>
      <c r="D35" s="26" t="s">
        <v>27</v>
      </c>
      <c r="E35" s="27" t="s">
        <v>11</v>
      </c>
      <c r="F35" s="27" t="s">
        <v>11</v>
      </c>
      <c r="G35" s="27" t="s">
        <v>11</v>
      </c>
      <c r="H35" s="27" t="str">
        <f>H186</f>
        <v>-</v>
      </c>
      <c r="I35" s="29" t="s">
        <v>11</v>
      </c>
      <c r="J35" s="983"/>
    </row>
    <row r="36" spans="1:10" ht="42.75" customHeight="1" x14ac:dyDescent="0.25">
      <c r="A36" s="1021" t="s">
        <v>517</v>
      </c>
      <c r="B36" s="1024" t="s">
        <v>331</v>
      </c>
      <c r="C36" s="1021" t="s">
        <v>11</v>
      </c>
      <c r="D36" s="71" t="s">
        <v>332</v>
      </c>
      <c r="E36" s="27" t="s">
        <v>11</v>
      </c>
      <c r="F36" s="27" t="s">
        <v>11</v>
      </c>
      <c r="G36" s="27" t="s">
        <v>11</v>
      </c>
      <c r="H36" s="28" t="s">
        <v>11</v>
      </c>
      <c r="I36" s="29" t="s">
        <v>11</v>
      </c>
      <c r="J36" s="1000" t="s">
        <v>797</v>
      </c>
    </row>
    <row r="37" spans="1:10" x14ac:dyDescent="0.25">
      <c r="A37" s="1022"/>
      <c r="B37" s="1025"/>
      <c r="C37" s="1022"/>
      <c r="D37" s="26" t="s">
        <v>328</v>
      </c>
      <c r="E37" s="27">
        <v>3570</v>
      </c>
      <c r="F37" s="27" t="s">
        <v>11</v>
      </c>
      <c r="G37" s="27" t="s">
        <v>11</v>
      </c>
      <c r="H37" s="27">
        <v>0</v>
      </c>
      <c r="I37" s="29" t="s">
        <v>11</v>
      </c>
      <c r="J37" s="1001"/>
    </row>
    <row r="38" spans="1:10" x14ac:dyDescent="0.25">
      <c r="A38" s="1022"/>
      <c r="B38" s="1025"/>
      <c r="C38" s="1022"/>
      <c r="D38" s="26" t="s">
        <v>10</v>
      </c>
      <c r="E38" s="27">
        <v>75</v>
      </c>
      <c r="F38" s="27" t="s">
        <v>11</v>
      </c>
      <c r="G38" s="27" t="s">
        <v>11</v>
      </c>
      <c r="H38" s="27">
        <v>0</v>
      </c>
      <c r="I38" s="29" t="s">
        <v>11</v>
      </c>
      <c r="J38" s="1001"/>
    </row>
    <row r="39" spans="1:10" x14ac:dyDescent="0.25">
      <c r="A39" s="1023"/>
      <c r="B39" s="1026"/>
      <c r="C39" s="1023"/>
      <c r="D39" s="26" t="s">
        <v>26</v>
      </c>
      <c r="E39" s="27">
        <v>1071</v>
      </c>
      <c r="F39" s="27" t="s">
        <v>11</v>
      </c>
      <c r="G39" s="27" t="s">
        <v>11</v>
      </c>
      <c r="H39" s="27">
        <v>0</v>
      </c>
      <c r="I39" s="29" t="s">
        <v>11</v>
      </c>
      <c r="J39" s="1002"/>
    </row>
    <row r="40" spans="1:10" x14ac:dyDescent="0.25">
      <c r="A40" s="1044"/>
      <c r="B40" s="166" t="s">
        <v>333</v>
      </c>
      <c r="C40" s="148" t="s">
        <v>11</v>
      </c>
      <c r="D40" s="136" t="s">
        <v>32</v>
      </c>
      <c r="E40" s="10">
        <v>140</v>
      </c>
      <c r="F40" s="139" t="s">
        <v>11</v>
      </c>
      <c r="G40" s="139" t="s">
        <v>11</v>
      </c>
      <c r="H40" s="139" t="s">
        <v>11</v>
      </c>
      <c r="I40" s="139" t="s">
        <v>11</v>
      </c>
      <c r="J40" s="133" t="s">
        <v>11</v>
      </c>
    </row>
    <row r="41" spans="1:10" ht="17.25" customHeight="1" x14ac:dyDescent="0.25">
      <c r="A41" s="1044"/>
      <c r="B41" s="166" t="s">
        <v>334</v>
      </c>
      <c r="C41" s="148" t="s">
        <v>11</v>
      </c>
      <c r="D41" s="136" t="s">
        <v>49</v>
      </c>
      <c r="E41" s="10">
        <v>2</v>
      </c>
      <c r="F41" s="139" t="s">
        <v>11</v>
      </c>
      <c r="G41" s="139" t="s">
        <v>11</v>
      </c>
      <c r="H41" s="139" t="s">
        <v>11</v>
      </c>
      <c r="I41" s="139" t="s">
        <v>11</v>
      </c>
      <c r="J41" s="133" t="s">
        <v>11</v>
      </c>
    </row>
    <row r="42" spans="1:10" x14ac:dyDescent="0.25">
      <c r="A42" s="1044"/>
      <c r="B42" s="166" t="s">
        <v>335</v>
      </c>
      <c r="C42" s="141" t="s">
        <v>11</v>
      </c>
      <c r="D42" s="136" t="s">
        <v>49</v>
      </c>
      <c r="E42" s="10">
        <v>2</v>
      </c>
      <c r="F42" s="139" t="s">
        <v>11</v>
      </c>
      <c r="G42" s="139" t="s">
        <v>11</v>
      </c>
      <c r="H42" s="139" t="s">
        <v>11</v>
      </c>
      <c r="I42" s="139" t="s">
        <v>11</v>
      </c>
      <c r="J42" s="133" t="s">
        <v>11</v>
      </c>
    </row>
    <row r="43" spans="1:10" x14ac:dyDescent="0.25">
      <c r="A43" s="1044"/>
      <c r="B43" s="166" t="s">
        <v>336</v>
      </c>
      <c r="C43" s="149" t="s">
        <v>11</v>
      </c>
      <c r="D43" s="136" t="s">
        <v>32</v>
      </c>
      <c r="E43" s="323" t="s">
        <v>11</v>
      </c>
      <c r="F43" s="139" t="s">
        <v>11</v>
      </c>
      <c r="G43" s="139" t="s">
        <v>11</v>
      </c>
      <c r="H43" s="139" t="s">
        <v>11</v>
      </c>
      <c r="I43" s="139" t="s">
        <v>11</v>
      </c>
      <c r="J43" s="133" t="s">
        <v>11</v>
      </c>
    </row>
    <row r="44" spans="1:10" ht="17.25" customHeight="1" x14ac:dyDescent="0.25">
      <c r="A44" s="1044"/>
      <c r="B44" s="166" t="s">
        <v>334</v>
      </c>
      <c r="C44" s="139" t="s">
        <v>11</v>
      </c>
      <c r="D44" s="136" t="s">
        <v>49</v>
      </c>
      <c r="E44" s="323" t="s">
        <v>11</v>
      </c>
      <c r="F44" s="139" t="s">
        <v>11</v>
      </c>
      <c r="G44" s="139" t="s">
        <v>11</v>
      </c>
      <c r="H44" s="139" t="s">
        <v>11</v>
      </c>
      <c r="I44" s="139" t="s">
        <v>11</v>
      </c>
      <c r="J44" s="133" t="s">
        <v>11</v>
      </c>
    </row>
    <row r="45" spans="1:10" x14ac:dyDescent="0.25">
      <c r="A45" s="1044"/>
      <c r="B45" s="166" t="s">
        <v>335</v>
      </c>
      <c r="C45" s="139" t="s">
        <v>11</v>
      </c>
      <c r="D45" s="136" t="s">
        <v>49</v>
      </c>
      <c r="E45" s="323" t="s">
        <v>11</v>
      </c>
      <c r="F45" s="139" t="s">
        <v>11</v>
      </c>
      <c r="G45" s="139" t="s">
        <v>11</v>
      </c>
      <c r="H45" s="139" t="s">
        <v>11</v>
      </c>
      <c r="I45" s="139" t="s">
        <v>11</v>
      </c>
      <c r="J45" s="133" t="s">
        <v>11</v>
      </c>
    </row>
    <row r="46" spans="1:10" ht="48" customHeight="1" x14ac:dyDescent="0.25">
      <c r="A46" s="1021" t="s">
        <v>540</v>
      </c>
      <c r="B46" s="1024" t="s">
        <v>338</v>
      </c>
      <c r="C46" s="1021" t="s">
        <v>14</v>
      </c>
      <c r="D46" s="71" t="s">
        <v>332</v>
      </c>
      <c r="E46" s="27" t="s">
        <v>11</v>
      </c>
      <c r="F46" s="139" t="s">
        <v>11</v>
      </c>
      <c r="G46" s="139" t="s">
        <v>11</v>
      </c>
      <c r="H46" s="393" t="s">
        <v>11</v>
      </c>
      <c r="I46" s="139" t="s">
        <v>11</v>
      </c>
      <c r="J46" s="981" t="s">
        <v>667</v>
      </c>
    </row>
    <row r="47" spans="1:10" x14ac:dyDescent="0.25">
      <c r="A47" s="1022"/>
      <c r="B47" s="1025"/>
      <c r="C47" s="1022"/>
      <c r="D47" s="26" t="s">
        <v>328</v>
      </c>
      <c r="E47" s="409">
        <f>E52+E105+E109+E126++E143+E160</f>
        <v>12717794</v>
      </c>
      <c r="F47" s="487">
        <f t="shared" ref="F47:H49" si="0">F160</f>
        <v>300</v>
      </c>
      <c r="G47" s="487">
        <f t="shared" si="0"/>
        <v>300</v>
      </c>
      <c r="H47" s="397">
        <f t="shared" si="0"/>
        <v>300</v>
      </c>
      <c r="I47" s="131" t="s">
        <v>11</v>
      </c>
      <c r="J47" s="982"/>
    </row>
    <row r="48" spans="1:10" x14ac:dyDescent="0.25">
      <c r="A48" s="1022"/>
      <c r="B48" s="1025"/>
      <c r="C48" s="1022"/>
      <c r="D48" s="26" t="s">
        <v>10</v>
      </c>
      <c r="E48" s="27">
        <f>E106+E110+E161</f>
        <v>400</v>
      </c>
      <c r="F48" s="397">
        <f t="shared" si="0"/>
        <v>200</v>
      </c>
      <c r="G48" s="397">
        <f t="shared" si="0"/>
        <v>200</v>
      </c>
      <c r="H48" s="27">
        <f t="shared" si="0"/>
        <v>200</v>
      </c>
      <c r="I48" s="131">
        <f>(H48/E48)*100</f>
        <v>50</v>
      </c>
      <c r="J48" s="982"/>
    </row>
    <row r="49" spans="1:10" x14ac:dyDescent="0.25">
      <c r="A49" s="1023"/>
      <c r="B49" s="1026"/>
      <c r="C49" s="1023"/>
      <c r="D49" s="26" t="s">
        <v>26</v>
      </c>
      <c r="E49" s="322">
        <f>E162</f>
        <v>100</v>
      </c>
      <c r="F49" s="27">
        <f t="shared" si="0"/>
        <v>100</v>
      </c>
      <c r="G49" s="397">
        <f t="shared" si="0"/>
        <v>100</v>
      </c>
      <c r="H49" s="27">
        <f t="shared" si="0"/>
        <v>100</v>
      </c>
      <c r="I49" s="131">
        <f>(H49/E49)*100</f>
        <v>100</v>
      </c>
      <c r="J49" s="983"/>
    </row>
    <row r="50" spans="1:10" ht="38.25" x14ac:dyDescent="0.25">
      <c r="A50" s="320" t="s">
        <v>330</v>
      </c>
      <c r="B50" s="150" t="s">
        <v>339</v>
      </c>
      <c r="C50" s="157" t="s">
        <v>11</v>
      </c>
      <c r="D50" s="136" t="s">
        <v>11</v>
      </c>
      <c r="E50" s="139" t="s">
        <v>11</v>
      </c>
      <c r="F50" s="139" t="s">
        <v>11</v>
      </c>
      <c r="G50" s="139" t="s">
        <v>11</v>
      </c>
      <c r="H50" s="139" t="s">
        <v>11</v>
      </c>
      <c r="I50" s="139" t="s">
        <v>11</v>
      </c>
      <c r="J50" s="269" t="s">
        <v>11</v>
      </c>
    </row>
    <row r="51" spans="1:10" ht="25.5" customHeight="1" x14ac:dyDescent="0.25">
      <c r="A51" s="1066"/>
      <c r="B51" s="1069" t="s">
        <v>777</v>
      </c>
      <c r="C51" s="1072" t="s">
        <v>11</v>
      </c>
      <c r="D51" s="407" t="s">
        <v>33</v>
      </c>
      <c r="E51" s="139">
        <v>40</v>
      </c>
      <c r="F51" s="139" t="s">
        <v>11</v>
      </c>
      <c r="G51" s="139" t="s">
        <v>11</v>
      </c>
      <c r="H51" s="139" t="s">
        <v>11</v>
      </c>
      <c r="I51" s="139" t="s">
        <v>11</v>
      </c>
      <c r="J51" s="1000" t="s">
        <v>17</v>
      </c>
    </row>
    <row r="52" spans="1:10" x14ac:dyDescent="0.25">
      <c r="A52" s="1067"/>
      <c r="B52" s="1070"/>
      <c r="C52" s="1073"/>
      <c r="D52" s="407" t="s">
        <v>328</v>
      </c>
      <c r="E52" s="227">
        <v>12659894</v>
      </c>
      <c r="F52" s="139" t="s">
        <v>11</v>
      </c>
      <c r="G52" s="139" t="s">
        <v>11</v>
      </c>
      <c r="H52" s="139" t="s">
        <v>11</v>
      </c>
      <c r="I52" s="139" t="s">
        <v>11</v>
      </c>
      <c r="J52" s="1001"/>
    </row>
    <row r="53" spans="1:10" x14ac:dyDescent="0.25">
      <c r="A53" s="1067"/>
      <c r="B53" s="1070"/>
      <c r="C53" s="1073"/>
      <c r="D53" s="407" t="s">
        <v>10</v>
      </c>
      <c r="E53" s="139">
        <v>0</v>
      </c>
      <c r="F53" s="139" t="s">
        <v>11</v>
      </c>
      <c r="G53" s="139" t="s">
        <v>11</v>
      </c>
      <c r="H53" s="139" t="s">
        <v>11</v>
      </c>
      <c r="I53" s="139" t="s">
        <v>11</v>
      </c>
      <c r="J53" s="1001"/>
    </row>
    <row r="54" spans="1:10" ht="15" customHeight="1" x14ac:dyDescent="0.25">
      <c r="A54" s="1068"/>
      <c r="B54" s="1071"/>
      <c r="C54" s="1074"/>
      <c r="D54" s="407" t="s">
        <v>26</v>
      </c>
      <c r="E54" s="139">
        <v>0</v>
      </c>
      <c r="F54" s="139" t="s">
        <v>11</v>
      </c>
      <c r="G54" s="139" t="s">
        <v>11</v>
      </c>
      <c r="H54" s="139" t="s">
        <v>11</v>
      </c>
      <c r="I54" s="139" t="s">
        <v>11</v>
      </c>
      <c r="J54" s="1002"/>
    </row>
    <row r="55" spans="1:10" x14ac:dyDescent="0.25">
      <c r="A55" s="1066"/>
      <c r="B55" s="943" t="s">
        <v>778</v>
      </c>
      <c r="C55" s="1066" t="s">
        <v>11</v>
      </c>
      <c r="D55" s="136" t="s">
        <v>49</v>
      </c>
      <c r="E55" s="139" t="s">
        <v>11</v>
      </c>
      <c r="F55" s="139" t="s">
        <v>11</v>
      </c>
      <c r="G55" s="139" t="s">
        <v>11</v>
      </c>
      <c r="H55" s="139" t="s">
        <v>11</v>
      </c>
      <c r="I55" s="139" t="s">
        <v>11</v>
      </c>
      <c r="J55" s="133" t="s">
        <v>11</v>
      </c>
    </row>
    <row r="56" spans="1:10" x14ac:dyDescent="0.25">
      <c r="A56" s="1067"/>
      <c r="B56" s="992"/>
      <c r="C56" s="1067"/>
      <c r="D56" s="136" t="s">
        <v>328</v>
      </c>
      <c r="E56" s="139" t="s">
        <v>11</v>
      </c>
      <c r="F56" s="139" t="s">
        <v>11</v>
      </c>
      <c r="G56" s="139" t="s">
        <v>11</v>
      </c>
      <c r="H56" s="139" t="s">
        <v>11</v>
      </c>
      <c r="I56" s="139" t="s">
        <v>11</v>
      </c>
      <c r="J56" s="133" t="s">
        <v>11</v>
      </c>
    </row>
    <row r="57" spans="1:10" x14ac:dyDescent="0.25">
      <c r="A57" s="1067"/>
      <c r="B57" s="992"/>
      <c r="C57" s="1067"/>
      <c r="D57" s="136" t="s">
        <v>10</v>
      </c>
      <c r="E57" s="139" t="s">
        <v>11</v>
      </c>
      <c r="F57" s="139" t="s">
        <v>11</v>
      </c>
      <c r="G57" s="139" t="s">
        <v>11</v>
      </c>
      <c r="H57" s="139" t="s">
        <v>11</v>
      </c>
      <c r="I57" s="139" t="s">
        <v>11</v>
      </c>
      <c r="J57" s="133" t="s">
        <v>11</v>
      </c>
    </row>
    <row r="58" spans="1:10" x14ac:dyDescent="0.25">
      <c r="A58" s="1068"/>
      <c r="B58" s="944"/>
      <c r="C58" s="1068"/>
      <c r="D58" s="136" t="s">
        <v>26</v>
      </c>
      <c r="E58" s="139" t="s">
        <v>11</v>
      </c>
      <c r="F58" s="139" t="s">
        <v>11</v>
      </c>
      <c r="G58" s="139" t="s">
        <v>11</v>
      </c>
      <c r="H58" s="139" t="s">
        <v>11</v>
      </c>
      <c r="I58" s="139" t="s">
        <v>11</v>
      </c>
      <c r="J58" s="133" t="s">
        <v>11</v>
      </c>
    </row>
    <row r="59" spans="1:10" x14ac:dyDescent="0.25">
      <c r="A59" s="1066"/>
      <c r="B59" s="945" t="s">
        <v>779</v>
      </c>
      <c r="C59" s="1066" t="s">
        <v>11</v>
      </c>
      <c r="D59" s="136" t="s">
        <v>49</v>
      </c>
      <c r="E59" s="139" t="s">
        <v>11</v>
      </c>
      <c r="F59" s="139" t="s">
        <v>11</v>
      </c>
      <c r="G59" s="139" t="s">
        <v>11</v>
      </c>
      <c r="H59" s="139" t="s">
        <v>11</v>
      </c>
      <c r="I59" s="139" t="s">
        <v>11</v>
      </c>
      <c r="J59" s="133" t="s">
        <v>11</v>
      </c>
    </row>
    <row r="60" spans="1:10" x14ac:dyDescent="0.25">
      <c r="A60" s="1067"/>
      <c r="B60" s="1079"/>
      <c r="C60" s="1067"/>
      <c r="D60" s="136" t="s">
        <v>328</v>
      </c>
      <c r="E60" s="139" t="s">
        <v>11</v>
      </c>
      <c r="F60" s="139" t="s">
        <v>11</v>
      </c>
      <c r="G60" s="139" t="s">
        <v>11</v>
      </c>
      <c r="H60" s="139" t="s">
        <v>11</v>
      </c>
      <c r="I60" s="139" t="s">
        <v>11</v>
      </c>
      <c r="J60" s="133" t="s">
        <v>11</v>
      </c>
    </row>
    <row r="61" spans="1:10" x14ac:dyDescent="0.25">
      <c r="A61" s="1067"/>
      <c r="B61" s="1079"/>
      <c r="C61" s="1067"/>
      <c r="D61" s="136" t="s">
        <v>10</v>
      </c>
      <c r="E61" s="139" t="s">
        <v>11</v>
      </c>
      <c r="F61" s="139" t="s">
        <v>11</v>
      </c>
      <c r="G61" s="139" t="s">
        <v>11</v>
      </c>
      <c r="H61" s="139" t="s">
        <v>11</v>
      </c>
      <c r="I61" s="139" t="s">
        <v>11</v>
      </c>
      <c r="J61" s="133" t="s">
        <v>11</v>
      </c>
    </row>
    <row r="62" spans="1:10" x14ac:dyDescent="0.25">
      <c r="A62" s="1068"/>
      <c r="B62" s="946"/>
      <c r="C62" s="1068"/>
      <c r="D62" s="136" t="s">
        <v>26</v>
      </c>
      <c r="E62" s="139" t="s">
        <v>11</v>
      </c>
      <c r="F62" s="139" t="s">
        <v>11</v>
      </c>
      <c r="G62" s="139" t="s">
        <v>11</v>
      </c>
      <c r="H62" s="139" t="s">
        <v>11</v>
      </c>
      <c r="I62" s="139" t="s">
        <v>11</v>
      </c>
      <c r="J62" s="133" t="s">
        <v>11</v>
      </c>
    </row>
    <row r="63" spans="1:10" x14ac:dyDescent="0.25">
      <c r="A63" s="1066"/>
      <c r="B63" s="943" t="s">
        <v>780</v>
      </c>
      <c r="C63" s="1066" t="s">
        <v>11</v>
      </c>
      <c r="D63" s="136" t="s">
        <v>33</v>
      </c>
      <c r="E63" s="139" t="s">
        <v>11</v>
      </c>
      <c r="F63" s="139" t="s">
        <v>11</v>
      </c>
      <c r="G63" s="139" t="s">
        <v>11</v>
      </c>
      <c r="H63" s="139" t="s">
        <v>11</v>
      </c>
      <c r="I63" s="139" t="s">
        <v>11</v>
      </c>
      <c r="J63" s="133" t="s">
        <v>11</v>
      </c>
    </row>
    <row r="64" spans="1:10" x14ac:dyDescent="0.25">
      <c r="A64" s="1067"/>
      <c r="B64" s="992"/>
      <c r="C64" s="1067"/>
      <c r="D64" s="136" t="s">
        <v>328</v>
      </c>
      <c r="E64" s="139" t="s">
        <v>11</v>
      </c>
      <c r="F64" s="139" t="s">
        <v>11</v>
      </c>
      <c r="G64" s="139" t="s">
        <v>11</v>
      </c>
      <c r="H64" s="139" t="s">
        <v>11</v>
      </c>
      <c r="I64" s="139" t="s">
        <v>11</v>
      </c>
      <c r="J64" s="133" t="s">
        <v>11</v>
      </c>
    </row>
    <row r="65" spans="1:10" x14ac:dyDescent="0.25">
      <c r="A65" s="1067"/>
      <c r="B65" s="992"/>
      <c r="C65" s="1067"/>
      <c r="D65" s="136" t="s">
        <v>10</v>
      </c>
      <c r="E65" s="139" t="s">
        <v>11</v>
      </c>
      <c r="F65" s="139" t="s">
        <v>11</v>
      </c>
      <c r="G65" s="139" t="s">
        <v>11</v>
      </c>
      <c r="H65" s="139" t="s">
        <v>11</v>
      </c>
      <c r="I65" s="139" t="s">
        <v>11</v>
      </c>
      <c r="J65" s="133" t="s">
        <v>11</v>
      </c>
    </row>
    <row r="66" spans="1:10" x14ac:dyDescent="0.25">
      <c r="A66" s="1068"/>
      <c r="B66" s="944"/>
      <c r="C66" s="1068"/>
      <c r="D66" s="136" t="s">
        <v>26</v>
      </c>
      <c r="E66" s="139" t="s">
        <v>11</v>
      </c>
      <c r="F66" s="139" t="s">
        <v>11</v>
      </c>
      <c r="G66" s="139" t="s">
        <v>11</v>
      </c>
      <c r="H66" s="139" t="s">
        <v>11</v>
      </c>
      <c r="I66" s="139" t="s">
        <v>11</v>
      </c>
      <c r="J66" s="133" t="s">
        <v>11</v>
      </c>
    </row>
    <row r="67" spans="1:10" x14ac:dyDescent="0.25">
      <c r="A67" s="1066"/>
      <c r="B67" s="943" t="s">
        <v>781</v>
      </c>
      <c r="C67" s="1066" t="s">
        <v>11</v>
      </c>
      <c r="D67" s="136" t="s">
        <v>33</v>
      </c>
      <c r="E67" s="139" t="s">
        <v>11</v>
      </c>
      <c r="F67" s="139" t="s">
        <v>11</v>
      </c>
      <c r="G67" s="139" t="s">
        <v>11</v>
      </c>
      <c r="H67" s="139" t="s">
        <v>11</v>
      </c>
      <c r="I67" s="139" t="s">
        <v>11</v>
      </c>
      <c r="J67" s="133" t="s">
        <v>11</v>
      </c>
    </row>
    <row r="68" spans="1:10" x14ac:dyDescent="0.25">
      <c r="A68" s="1067"/>
      <c r="B68" s="992"/>
      <c r="C68" s="1067"/>
      <c r="D68" s="136" t="s">
        <v>328</v>
      </c>
      <c r="E68" s="139" t="s">
        <v>11</v>
      </c>
      <c r="F68" s="139" t="s">
        <v>11</v>
      </c>
      <c r="G68" s="139" t="s">
        <v>11</v>
      </c>
      <c r="H68" s="139" t="s">
        <v>11</v>
      </c>
      <c r="I68" s="139" t="s">
        <v>11</v>
      </c>
      <c r="J68" s="133" t="s">
        <v>11</v>
      </c>
    </row>
    <row r="69" spans="1:10" x14ac:dyDescent="0.25">
      <c r="A69" s="1067"/>
      <c r="B69" s="992"/>
      <c r="C69" s="1067"/>
      <c r="D69" s="136" t="s">
        <v>10</v>
      </c>
      <c r="E69" s="139" t="s">
        <v>11</v>
      </c>
      <c r="F69" s="139" t="s">
        <v>11</v>
      </c>
      <c r="G69" s="139" t="s">
        <v>11</v>
      </c>
      <c r="H69" s="139" t="s">
        <v>11</v>
      </c>
      <c r="I69" s="139" t="s">
        <v>11</v>
      </c>
      <c r="J69" s="133" t="s">
        <v>11</v>
      </c>
    </row>
    <row r="70" spans="1:10" x14ac:dyDescent="0.25">
      <c r="A70" s="1068"/>
      <c r="B70" s="944"/>
      <c r="C70" s="1068"/>
      <c r="D70" s="136" t="s">
        <v>26</v>
      </c>
      <c r="E70" s="139" t="s">
        <v>11</v>
      </c>
      <c r="F70" s="139" t="s">
        <v>11</v>
      </c>
      <c r="G70" s="139" t="s">
        <v>11</v>
      </c>
      <c r="H70" s="139" t="s">
        <v>11</v>
      </c>
      <c r="I70" s="139" t="s">
        <v>11</v>
      </c>
      <c r="J70" s="133" t="s">
        <v>11</v>
      </c>
    </row>
    <row r="71" spans="1:10" x14ac:dyDescent="0.25">
      <c r="A71" s="1066"/>
      <c r="B71" s="943" t="s">
        <v>782</v>
      </c>
      <c r="C71" s="1066" t="s">
        <v>11</v>
      </c>
      <c r="D71" s="136" t="s">
        <v>49</v>
      </c>
      <c r="E71" s="139" t="s">
        <v>11</v>
      </c>
      <c r="F71" s="139" t="s">
        <v>11</v>
      </c>
      <c r="G71" s="139" t="s">
        <v>11</v>
      </c>
      <c r="H71" s="139" t="s">
        <v>11</v>
      </c>
      <c r="I71" s="139" t="s">
        <v>11</v>
      </c>
      <c r="J71" s="133" t="s">
        <v>11</v>
      </c>
    </row>
    <row r="72" spans="1:10" x14ac:dyDescent="0.25">
      <c r="A72" s="1067"/>
      <c r="B72" s="992"/>
      <c r="C72" s="1067"/>
      <c r="D72" s="136" t="s">
        <v>328</v>
      </c>
      <c r="E72" s="139" t="s">
        <v>11</v>
      </c>
      <c r="F72" s="139" t="s">
        <v>11</v>
      </c>
      <c r="G72" s="139" t="s">
        <v>11</v>
      </c>
      <c r="H72" s="139" t="s">
        <v>11</v>
      </c>
      <c r="I72" s="139" t="s">
        <v>11</v>
      </c>
      <c r="J72" s="133" t="s">
        <v>11</v>
      </c>
    </row>
    <row r="73" spans="1:10" x14ac:dyDescent="0.25">
      <c r="A73" s="1067"/>
      <c r="B73" s="992"/>
      <c r="C73" s="1067"/>
      <c r="D73" s="136" t="s">
        <v>10</v>
      </c>
      <c r="E73" s="139" t="s">
        <v>11</v>
      </c>
      <c r="F73" s="139" t="s">
        <v>11</v>
      </c>
      <c r="G73" s="139" t="s">
        <v>11</v>
      </c>
      <c r="H73" s="139" t="s">
        <v>11</v>
      </c>
      <c r="I73" s="139" t="s">
        <v>11</v>
      </c>
      <c r="J73" s="133" t="s">
        <v>11</v>
      </c>
    </row>
    <row r="74" spans="1:10" x14ac:dyDescent="0.25">
      <c r="A74" s="1068"/>
      <c r="B74" s="944"/>
      <c r="C74" s="1068"/>
      <c r="D74" s="136" t="s">
        <v>26</v>
      </c>
      <c r="E74" s="139" t="s">
        <v>11</v>
      </c>
      <c r="F74" s="139" t="s">
        <v>11</v>
      </c>
      <c r="G74" s="139" t="s">
        <v>11</v>
      </c>
      <c r="H74" s="139" t="s">
        <v>11</v>
      </c>
      <c r="I74" s="139" t="s">
        <v>11</v>
      </c>
      <c r="J74" s="133" t="s">
        <v>11</v>
      </c>
    </row>
    <row r="75" spans="1:10" x14ac:dyDescent="0.25">
      <c r="A75" s="1066"/>
      <c r="B75" s="943" t="s">
        <v>783</v>
      </c>
      <c r="C75" s="1066" t="s">
        <v>11</v>
      </c>
      <c r="D75" s="136" t="s">
        <v>49</v>
      </c>
      <c r="E75" s="139" t="s">
        <v>11</v>
      </c>
      <c r="F75" s="139" t="s">
        <v>11</v>
      </c>
      <c r="G75" s="139" t="s">
        <v>11</v>
      </c>
      <c r="H75" s="139" t="s">
        <v>11</v>
      </c>
      <c r="I75" s="139" t="s">
        <v>11</v>
      </c>
      <c r="J75" s="133" t="s">
        <v>11</v>
      </c>
    </row>
    <row r="76" spans="1:10" x14ac:dyDescent="0.25">
      <c r="A76" s="1067"/>
      <c r="B76" s="992"/>
      <c r="C76" s="1067"/>
      <c r="D76" s="136" t="s">
        <v>328</v>
      </c>
      <c r="E76" s="139" t="s">
        <v>11</v>
      </c>
      <c r="F76" s="139" t="s">
        <v>11</v>
      </c>
      <c r="G76" s="139" t="s">
        <v>11</v>
      </c>
      <c r="H76" s="139" t="s">
        <v>11</v>
      </c>
      <c r="I76" s="139" t="s">
        <v>11</v>
      </c>
      <c r="J76" s="133" t="s">
        <v>11</v>
      </c>
    </row>
    <row r="77" spans="1:10" x14ac:dyDescent="0.25">
      <c r="A77" s="1067"/>
      <c r="B77" s="992"/>
      <c r="C77" s="1067"/>
      <c r="D77" s="136" t="s">
        <v>10</v>
      </c>
      <c r="E77" s="139" t="s">
        <v>11</v>
      </c>
      <c r="F77" s="139" t="s">
        <v>11</v>
      </c>
      <c r="G77" s="139" t="s">
        <v>11</v>
      </c>
      <c r="H77" s="139" t="s">
        <v>11</v>
      </c>
      <c r="I77" s="139" t="s">
        <v>11</v>
      </c>
      <c r="J77" s="133" t="s">
        <v>11</v>
      </c>
    </row>
    <row r="78" spans="1:10" x14ac:dyDescent="0.25">
      <c r="A78" s="1068"/>
      <c r="B78" s="944"/>
      <c r="C78" s="1068"/>
      <c r="D78" s="136" t="s">
        <v>26</v>
      </c>
      <c r="E78" s="139" t="s">
        <v>11</v>
      </c>
      <c r="F78" s="139" t="s">
        <v>11</v>
      </c>
      <c r="G78" s="139" t="s">
        <v>11</v>
      </c>
      <c r="H78" s="139" t="s">
        <v>11</v>
      </c>
      <c r="I78" s="139" t="s">
        <v>11</v>
      </c>
      <c r="J78" s="133" t="s">
        <v>11</v>
      </c>
    </row>
    <row r="79" spans="1:10" x14ac:dyDescent="0.25">
      <c r="A79" s="1066"/>
      <c r="B79" s="943" t="s">
        <v>784</v>
      </c>
      <c r="C79" s="1066" t="s">
        <v>11</v>
      </c>
      <c r="D79" s="136" t="s">
        <v>33</v>
      </c>
      <c r="E79" s="139" t="s">
        <v>11</v>
      </c>
      <c r="F79" s="139" t="s">
        <v>11</v>
      </c>
      <c r="G79" s="139" t="s">
        <v>11</v>
      </c>
      <c r="H79" s="139" t="s">
        <v>11</v>
      </c>
      <c r="I79" s="139" t="s">
        <v>11</v>
      </c>
      <c r="J79" s="133" t="s">
        <v>11</v>
      </c>
    </row>
    <row r="80" spans="1:10" x14ac:dyDescent="0.25">
      <c r="A80" s="1067"/>
      <c r="B80" s="992"/>
      <c r="C80" s="1067"/>
      <c r="D80" s="136" t="s">
        <v>328</v>
      </c>
      <c r="E80" s="139" t="s">
        <v>11</v>
      </c>
      <c r="F80" s="139" t="s">
        <v>11</v>
      </c>
      <c r="G80" s="139" t="s">
        <v>11</v>
      </c>
      <c r="H80" s="139" t="s">
        <v>11</v>
      </c>
      <c r="I80" s="139" t="s">
        <v>11</v>
      </c>
      <c r="J80" s="133" t="s">
        <v>11</v>
      </c>
    </row>
    <row r="81" spans="1:10" x14ac:dyDescent="0.25">
      <c r="A81" s="1067"/>
      <c r="B81" s="992"/>
      <c r="C81" s="1067"/>
      <c r="D81" s="136" t="s">
        <v>10</v>
      </c>
      <c r="E81" s="139" t="s">
        <v>11</v>
      </c>
      <c r="F81" s="139" t="s">
        <v>11</v>
      </c>
      <c r="G81" s="139" t="s">
        <v>11</v>
      </c>
      <c r="H81" s="139" t="s">
        <v>11</v>
      </c>
      <c r="I81" s="139" t="s">
        <v>11</v>
      </c>
      <c r="J81" s="133" t="s">
        <v>11</v>
      </c>
    </row>
    <row r="82" spans="1:10" x14ac:dyDescent="0.25">
      <c r="A82" s="1068"/>
      <c r="B82" s="944"/>
      <c r="C82" s="1068"/>
      <c r="D82" s="136" t="s">
        <v>26</v>
      </c>
      <c r="E82" s="139" t="s">
        <v>11</v>
      </c>
      <c r="F82" s="139" t="s">
        <v>11</v>
      </c>
      <c r="G82" s="139" t="s">
        <v>11</v>
      </c>
      <c r="H82" s="139" t="s">
        <v>11</v>
      </c>
      <c r="I82" s="139" t="s">
        <v>11</v>
      </c>
      <c r="J82" s="133" t="s">
        <v>11</v>
      </c>
    </row>
    <row r="83" spans="1:10" x14ac:dyDescent="0.25">
      <c r="A83" s="1066"/>
      <c r="B83" s="943" t="s">
        <v>785</v>
      </c>
      <c r="C83" s="1066" t="s">
        <v>11</v>
      </c>
      <c r="D83" s="136" t="s">
        <v>33</v>
      </c>
      <c r="E83" s="139" t="s">
        <v>11</v>
      </c>
      <c r="F83" s="139" t="s">
        <v>11</v>
      </c>
      <c r="G83" s="139" t="s">
        <v>11</v>
      </c>
      <c r="H83" s="139" t="s">
        <v>11</v>
      </c>
      <c r="I83" s="139" t="s">
        <v>11</v>
      </c>
      <c r="J83" s="133" t="s">
        <v>11</v>
      </c>
    </row>
    <row r="84" spans="1:10" x14ac:dyDescent="0.25">
      <c r="A84" s="1067"/>
      <c r="B84" s="992"/>
      <c r="C84" s="1067"/>
      <c r="D84" s="136" t="s">
        <v>328</v>
      </c>
      <c r="E84" s="139" t="s">
        <v>11</v>
      </c>
      <c r="F84" s="139" t="s">
        <v>11</v>
      </c>
      <c r="G84" s="139" t="s">
        <v>11</v>
      </c>
      <c r="H84" s="139" t="s">
        <v>11</v>
      </c>
      <c r="I84" s="139" t="s">
        <v>11</v>
      </c>
      <c r="J84" s="133" t="s">
        <v>11</v>
      </c>
    </row>
    <row r="85" spans="1:10" x14ac:dyDescent="0.25">
      <c r="A85" s="1067"/>
      <c r="B85" s="992"/>
      <c r="C85" s="1067"/>
      <c r="D85" s="136" t="s">
        <v>10</v>
      </c>
      <c r="E85" s="139" t="s">
        <v>11</v>
      </c>
      <c r="F85" s="139" t="s">
        <v>11</v>
      </c>
      <c r="G85" s="139" t="s">
        <v>11</v>
      </c>
      <c r="H85" s="139" t="s">
        <v>11</v>
      </c>
      <c r="I85" s="139" t="s">
        <v>11</v>
      </c>
      <c r="J85" s="133" t="s">
        <v>11</v>
      </c>
    </row>
    <row r="86" spans="1:10" x14ac:dyDescent="0.25">
      <c r="A86" s="1068"/>
      <c r="B86" s="944"/>
      <c r="C86" s="1068"/>
      <c r="D86" s="136" t="s">
        <v>26</v>
      </c>
      <c r="E86" s="139" t="s">
        <v>11</v>
      </c>
      <c r="F86" s="139" t="s">
        <v>11</v>
      </c>
      <c r="G86" s="139" t="s">
        <v>11</v>
      </c>
      <c r="H86" s="139" t="s">
        <v>11</v>
      </c>
      <c r="I86" s="139" t="s">
        <v>11</v>
      </c>
      <c r="J86" s="133" t="s">
        <v>11</v>
      </c>
    </row>
    <row r="87" spans="1:10" x14ac:dyDescent="0.25">
      <c r="A87" s="1066"/>
      <c r="B87" s="943" t="s">
        <v>786</v>
      </c>
      <c r="C87" s="1066" t="s">
        <v>11</v>
      </c>
      <c r="D87" s="136" t="s">
        <v>33</v>
      </c>
      <c r="E87" s="139" t="s">
        <v>11</v>
      </c>
      <c r="F87" s="139" t="s">
        <v>11</v>
      </c>
      <c r="G87" s="139" t="s">
        <v>11</v>
      </c>
      <c r="H87" s="139" t="s">
        <v>11</v>
      </c>
      <c r="I87" s="139" t="s">
        <v>11</v>
      </c>
      <c r="J87" s="133" t="s">
        <v>11</v>
      </c>
    </row>
    <row r="88" spans="1:10" x14ac:dyDescent="0.25">
      <c r="A88" s="1067"/>
      <c r="B88" s="992"/>
      <c r="C88" s="1067"/>
      <c r="D88" s="136" t="s">
        <v>328</v>
      </c>
      <c r="E88" s="139" t="s">
        <v>11</v>
      </c>
      <c r="F88" s="139" t="s">
        <v>11</v>
      </c>
      <c r="G88" s="139" t="s">
        <v>11</v>
      </c>
      <c r="H88" s="139" t="s">
        <v>11</v>
      </c>
      <c r="I88" s="139" t="s">
        <v>11</v>
      </c>
      <c r="J88" s="133" t="s">
        <v>11</v>
      </c>
    </row>
    <row r="89" spans="1:10" x14ac:dyDescent="0.25">
      <c r="A89" s="1067"/>
      <c r="B89" s="992"/>
      <c r="C89" s="1067"/>
      <c r="D89" s="136" t="s">
        <v>10</v>
      </c>
      <c r="E89" s="139" t="s">
        <v>11</v>
      </c>
      <c r="F89" s="139" t="s">
        <v>11</v>
      </c>
      <c r="G89" s="139" t="s">
        <v>11</v>
      </c>
      <c r="H89" s="139" t="s">
        <v>11</v>
      </c>
      <c r="I89" s="139" t="s">
        <v>11</v>
      </c>
      <c r="J89" s="133" t="s">
        <v>11</v>
      </c>
    </row>
    <row r="90" spans="1:10" x14ac:dyDescent="0.25">
      <c r="A90" s="1068"/>
      <c r="B90" s="944"/>
      <c r="C90" s="1068"/>
      <c r="D90" s="136" t="s">
        <v>26</v>
      </c>
      <c r="E90" s="139" t="s">
        <v>11</v>
      </c>
      <c r="F90" s="139" t="s">
        <v>11</v>
      </c>
      <c r="G90" s="139" t="s">
        <v>11</v>
      </c>
      <c r="H90" s="139" t="s">
        <v>11</v>
      </c>
      <c r="I90" s="139" t="s">
        <v>11</v>
      </c>
      <c r="J90" s="133" t="s">
        <v>11</v>
      </c>
    </row>
    <row r="91" spans="1:10" x14ac:dyDescent="0.25">
      <c r="A91" s="1066"/>
      <c r="B91" s="943" t="s">
        <v>787</v>
      </c>
      <c r="C91" s="1066" t="s">
        <v>11</v>
      </c>
      <c r="D91" s="136" t="s">
        <v>33</v>
      </c>
      <c r="E91" s="139" t="s">
        <v>11</v>
      </c>
      <c r="F91" s="139" t="s">
        <v>11</v>
      </c>
      <c r="G91" s="139" t="s">
        <v>11</v>
      </c>
      <c r="H91" s="139" t="s">
        <v>11</v>
      </c>
      <c r="I91" s="139" t="s">
        <v>11</v>
      </c>
      <c r="J91" s="133" t="s">
        <v>11</v>
      </c>
    </row>
    <row r="92" spans="1:10" x14ac:dyDescent="0.25">
      <c r="A92" s="1067"/>
      <c r="B92" s="992"/>
      <c r="C92" s="1067"/>
      <c r="D92" s="136" t="s">
        <v>328</v>
      </c>
      <c r="E92" s="139" t="s">
        <v>11</v>
      </c>
      <c r="F92" s="139" t="s">
        <v>11</v>
      </c>
      <c r="G92" s="139" t="s">
        <v>11</v>
      </c>
      <c r="H92" s="139" t="s">
        <v>11</v>
      </c>
      <c r="I92" s="139" t="s">
        <v>11</v>
      </c>
      <c r="J92" s="133" t="s">
        <v>11</v>
      </c>
    </row>
    <row r="93" spans="1:10" x14ac:dyDescent="0.25">
      <c r="A93" s="1067"/>
      <c r="B93" s="992"/>
      <c r="C93" s="1067"/>
      <c r="D93" s="136" t="s">
        <v>10</v>
      </c>
      <c r="E93" s="139" t="s">
        <v>11</v>
      </c>
      <c r="F93" s="139" t="s">
        <v>11</v>
      </c>
      <c r="G93" s="139" t="s">
        <v>11</v>
      </c>
      <c r="H93" s="139" t="s">
        <v>11</v>
      </c>
      <c r="I93" s="139" t="s">
        <v>11</v>
      </c>
      <c r="J93" s="133" t="s">
        <v>11</v>
      </c>
    </row>
    <row r="94" spans="1:10" x14ac:dyDescent="0.25">
      <c r="A94" s="1068"/>
      <c r="B94" s="944"/>
      <c r="C94" s="1068"/>
      <c r="D94" s="136" t="s">
        <v>26</v>
      </c>
      <c r="E94" s="139" t="s">
        <v>11</v>
      </c>
      <c r="F94" s="139" t="s">
        <v>11</v>
      </c>
      <c r="G94" s="139" t="s">
        <v>11</v>
      </c>
      <c r="H94" s="139" t="s">
        <v>11</v>
      </c>
      <c r="I94" s="139" t="s">
        <v>11</v>
      </c>
      <c r="J94" s="133" t="s">
        <v>11</v>
      </c>
    </row>
    <row r="95" spans="1:10" x14ac:dyDescent="0.25">
      <c r="A95" s="1066"/>
      <c r="B95" s="943" t="s">
        <v>788</v>
      </c>
      <c r="C95" s="1066" t="s">
        <v>11</v>
      </c>
      <c r="D95" s="136" t="s">
        <v>33</v>
      </c>
      <c r="E95" s="139" t="s">
        <v>11</v>
      </c>
      <c r="F95" s="139" t="s">
        <v>11</v>
      </c>
      <c r="G95" s="139" t="s">
        <v>11</v>
      </c>
      <c r="H95" s="139" t="s">
        <v>11</v>
      </c>
      <c r="I95" s="139" t="s">
        <v>11</v>
      </c>
      <c r="J95" s="133" t="s">
        <v>11</v>
      </c>
    </row>
    <row r="96" spans="1:10" x14ac:dyDescent="0.25">
      <c r="A96" s="1067"/>
      <c r="B96" s="992"/>
      <c r="C96" s="1067"/>
      <c r="D96" s="136" t="s">
        <v>328</v>
      </c>
      <c r="E96" s="139" t="s">
        <v>11</v>
      </c>
      <c r="F96" s="139" t="s">
        <v>11</v>
      </c>
      <c r="G96" s="139" t="s">
        <v>11</v>
      </c>
      <c r="H96" s="139" t="s">
        <v>11</v>
      </c>
      <c r="I96" s="139" t="s">
        <v>11</v>
      </c>
      <c r="J96" s="133" t="s">
        <v>11</v>
      </c>
    </row>
    <row r="97" spans="1:10" x14ac:dyDescent="0.25">
      <c r="A97" s="1067"/>
      <c r="B97" s="992"/>
      <c r="C97" s="1067"/>
      <c r="D97" s="136" t="s">
        <v>10</v>
      </c>
      <c r="E97" s="139" t="s">
        <v>11</v>
      </c>
      <c r="F97" s="139" t="s">
        <v>11</v>
      </c>
      <c r="G97" s="139" t="s">
        <v>11</v>
      </c>
      <c r="H97" s="139" t="s">
        <v>11</v>
      </c>
      <c r="I97" s="139" t="s">
        <v>11</v>
      </c>
      <c r="J97" s="133" t="s">
        <v>11</v>
      </c>
    </row>
    <row r="98" spans="1:10" x14ac:dyDescent="0.25">
      <c r="A98" s="1068"/>
      <c r="B98" s="944"/>
      <c r="C98" s="1068"/>
      <c r="D98" s="136" t="s">
        <v>26</v>
      </c>
      <c r="E98" s="139" t="s">
        <v>11</v>
      </c>
      <c r="F98" s="139" t="s">
        <v>11</v>
      </c>
      <c r="G98" s="139" t="s">
        <v>11</v>
      </c>
      <c r="H98" s="139" t="s">
        <v>11</v>
      </c>
      <c r="I98" s="139" t="s">
        <v>11</v>
      </c>
      <c r="J98" s="133" t="s">
        <v>11</v>
      </c>
    </row>
    <row r="99" spans="1:10" x14ac:dyDescent="0.25">
      <c r="A99" s="1066"/>
      <c r="B99" s="943" t="s">
        <v>789</v>
      </c>
      <c r="C99" s="1080" t="s">
        <v>11</v>
      </c>
      <c r="D99" s="136" t="s">
        <v>33</v>
      </c>
      <c r="E99" s="139" t="s">
        <v>11</v>
      </c>
      <c r="F99" s="139" t="s">
        <v>11</v>
      </c>
      <c r="G99" s="139" t="s">
        <v>11</v>
      </c>
      <c r="H99" s="139" t="s">
        <v>11</v>
      </c>
      <c r="I99" s="139" t="s">
        <v>11</v>
      </c>
      <c r="J99" s="133" t="s">
        <v>11</v>
      </c>
    </row>
    <row r="100" spans="1:10" x14ac:dyDescent="0.25">
      <c r="A100" s="1067"/>
      <c r="B100" s="992"/>
      <c r="C100" s="1081"/>
      <c r="D100" s="136" t="s">
        <v>328</v>
      </c>
      <c r="E100" s="139" t="s">
        <v>11</v>
      </c>
      <c r="F100" s="139" t="s">
        <v>11</v>
      </c>
      <c r="G100" s="139" t="s">
        <v>11</v>
      </c>
      <c r="H100" s="139" t="s">
        <v>11</v>
      </c>
      <c r="I100" s="139" t="s">
        <v>11</v>
      </c>
      <c r="J100" s="133" t="s">
        <v>11</v>
      </c>
    </row>
    <row r="101" spans="1:10" x14ac:dyDescent="0.25">
      <c r="A101" s="1067"/>
      <c r="B101" s="992"/>
      <c r="C101" s="1081"/>
      <c r="D101" s="136" t="s">
        <v>10</v>
      </c>
      <c r="E101" s="139" t="s">
        <v>11</v>
      </c>
      <c r="F101" s="139" t="s">
        <v>11</v>
      </c>
      <c r="G101" s="139" t="s">
        <v>11</v>
      </c>
      <c r="H101" s="139" t="s">
        <v>11</v>
      </c>
      <c r="I101" s="139" t="s">
        <v>11</v>
      </c>
      <c r="J101" s="133" t="s">
        <v>11</v>
      </c>
    </row>
    <row r="102" spans="1:10" x14ac:dyDescent="0.25">
      <c r="A102" s="1068"/>
      <c r="B102" s="944"/>
      <c r="C102" s="1082"/>
      <c r="D102" s="136" t="s">
        <v>26</v>
      </c>
      <c r="E102" s="139" t="s">
        <v>11</v>
      </c>
      <c r="F102" s="139" t="s">
        <v>11</v>
      </c>
      <c r="G102" s="139" t="s">
        <v>11</v>
      </c>
      <c r="H102" s="139" t="s">
        <v>11</v>
      </c>
      <c r="I102" s="139" t="s">
        <v>11</v>
      </c>
      <c r="J102" s="133" t="s">
        <v>11</v>
      </c>
    </row>
    <row r="103" spans="1:10" ht="44.25" customHeight="1" x14ac:dyDescent="0.25">
      <c r="A103" s="320" t="s">
        <v>337</v>
      </c>
      <c r="B103" s="150" t="s">
        <v>340</v>
      </c>
      <c r="C103" s="27" t="s">
        <v>11</v>
      </c>
      <c r="D103" s="167" t="s">
        <v>341</v>
      </c>
      <c r="E103" s="324">
        <v>2</v>
      </c>
      <c r="F103" s="27" t="s">
        <v>11</v>
      </c>
      <c r="G103" s="27" t="s">
        <v>11</v>
      </c>
      <c r="H103" s="27" t="s">
        <v>11</v>
      </c>
      <c r="I103" s="27" t="s">
        <v>11</v>
      </c>
      <c r="J103" s="27" t="s">
        <v>11</v>
      </c>
    </row>
    <row r="104" spans="1:10" x14ac:dyDescent="0.25">
      <c r="A104" s="1066"/>
      <c r="B104" s="943" t="s">
        <v>790</v>
      </c>
      <c r="C104" s="1080" t="s">
        <v>11</v>
      </c>
      <c r="D104" s="136" t="s">
        <v>32</v>
      </c>
      <c r="E104" s="139">
        <v>540</v>
      </c>
      <c r="F104" s="27" t="s">
        <v>11</v>
      </c>
      <c r="G104" s="27" t="s">
        <v>11</v>
      </c>
      <c r="H104" s="140" t="s">
        <v>11</v>
      </c>
      <c r="I104" s="21" t="s">
        <v>11</v>
      </c>
      <c r="J104" s="1000" t="s">
        <v>17</v>
      </c>
    </row>
    <row r="105" spans="1:10" x14ac:dyDescent="0.25">
      <c r="A105" s="1067"/>
      <c r="B105" s="992"/>
      <c r="C105" s="1081"/>
      <c r="D105" s="136" t="s">
        <v>328</v>
      </c>
      <c r="E105" s="139">
        <v>3000</v>
      </c>
      <c r="F105" s="27" t="s">
        <v>11</v>
      </c>
      <c r="G105" s="27" t="s">
        <v>11</v>
      </c>
      <c r="H105" s="274" t="s">
        <v>11</v>
      </c>
      <c r="I105" s="21" t="s">
        <v>11</v>
      </c>
      <c r="J105" s="1001"/>
    </row>
    <row r="106" spans="1:10" x14ac:dyDescent="0.25">
      <c r="A106" s="1067"/>
      <c r="B106" s="992"/>
      <c r="C106" s="1081"/>
      <c r="D106" s="136" t="s">
        <v>10</v>
      </c>
      <c r="E106" s="168">
        <v>100</v>
      </c>
      <c r="F106" s="27" t="s">
        <v>11</v>
      </c>
      <c r="G106" s="27" t="s">
        <v>11</v>
      </c>
      <c r="H106" s="274" t="s">
        <v>11</v>
      </c>
      <c r="I106" s="21" t="s">
        <v>11</v>
      </c>
      <c r="J106" s="1001"/>
    </row>
    <row r="107" spans="1:10" x14ac:dyDescent="0.25">
      <c r="A107" s="1068"/>
      <c r="B107" s="944"/>
      <c r="C107" s="1082"/>
      <c r="D107" s="136" t="s">
        <v>26</v>
      </c>
      <c r="E107" s="169" t="s">
        <v>11</v>
      </c>
      <c r="F107" s="27" t="s">
        <v>11</v>
      </c>
      <c r="G107" s="27" t="s">
        <v>11</v>
      </c>
      <c r="H107" s="27" t="s">
        <v>11</v>
      </c>
      <c r="I107" s="27" t="s">
        <v>11</v>
      </c>
      <c r="J107" s="1002"/>
    </row>
    <row r="108" spans="1:10" x14ac:dyDescent="0.25">
      <c r="A108" s="1066"/>
      <c r="B108" s="943" t="s">
        <v>791</v>
      </c>
      <c r="C108" s="1080" t="s">
        <v>11</v>
      </c>
      <c r="D108" s="136" t="s">
        <v>32</v>
      </c>
      <c r="E108" s="323">
        <v>540</v>
      </c>
      <c r="F108" s="27" t="s">
        <v>11</v>
      </c>
      <c r="G108" s="27" t="s">
        <v>11</v>
      </c>
      <c r="H108" s="27" t="s">
        <v>11</v>
      </c>
      <c r="I108" s="27" t="s">
        <v>11</v>
      </c>
      <c r="J108" s="1212" t="s">
        <v>17</v>
      </c>
    </row>
    <row r="109" spans="1:10" x14ac:dyDescent="0.25">
      <c r="A109" s="1067"/>
      <c r="B109" s="992"/>
      <c r="C109" s="1081"/>
      <c r="D109" s="136" t="s">
        <v>328</v>
      </c>
      <c r="E109" s="323">
        <v>3000</v>
      </c>
      <c r="F109" s="27" t="s">
        <v>11</v>
      </c>
      <c r="G109" s="27" t="s">
        <v>11</v>
      </c>
      <c r="H109" s="27" t="s">
        <v>11</v>
      </c>
      <c r="I109" s="27" t="s">
        <v>11</v>
      </c>
      <c r="J109" s="1213"/>
    </row>
    <row r="110" spans="1:10" x14ac:dyDescent="0.25">
      <c r="A110" s="1067"/>
      <c r="B110" s="992"/>
      <c r="C110" s="1081"/>
      <c r="D110" s="136" t="s">
        <v>10</v>
      </c>
      <c r="E110" s="168">
        <v>100</v>
      </c>
      <c r="F110" s="27" t="s">
        <v>11</v>
      </c>
      <c r="G110" s="27" t="s">
        <v>11</v>
      </c>
      <c r="H110" s="27" t="s">
        <v>11</v>
      </c>
      <c r="I110" s="27" t="s">
        <v>11</v>
      </c>
      <c r="J110" s="1213"/>
    </row>
    <row r="111" spans="1:10" ht="14.25" customHeight="1" x14ac:dyDescent="0.25">
      <c r="A111" s="1068"/>
      <c r="B111" s="944"/>
      <c r="C111" s="1082"/>
      <c r="D111" s="136" t="s">
        <v>26</v>
      </c>
      <c r="E111" s="169" t="s">
        <v>11</v>
      </c>
      <c r="F111" s="27" t="s">
        <v>11</v>
      </c>
      <c r="G111" s="27" t="s">
        <v>11</v>
      </c>
      <c r="H111" s="27" t="s">
        <v>11</v>
      </c>
      <c r="I111" s="27" t="s">
        <v>11</v>
      </c>
      <c r="J111" s="1214"/>
    </row>
    <row r="112" spans="1:10" x14ac:dyDescent="0.25">
      <c r="A112" s="1066"/>
      <c r="B112" s="943" t="s">
        <v>342</v>
      </c>
      <c r="C112" s="1080" t="s">
        <v>11</v>
      </c>
      <c r="D112" s="136" t="s">
        <v>32</v>
      </c>
      <c r="E112" s="169" t="s">
        <v>11</v>
      </c>
      <c r="F112" s="27" t="s">
        <v>11</v>
      </c>
      <c r="G112" s="27" t="s">
        <v>11</v>
      </c>
      <c r="H112" s="27" t="s">
        <v>11</v>
      </c>
      <c r="I112" s="27" t="s">
        <v>11</v>
      </c>
      <c r="J112" s="27" t="s">
        <v>11</v>
      </c>
    </row>
    <row r="113" spans="1:10" x14ac:dyDescent="0.25">
      <c r="A113" s="1067"/>
      <c r="B113" s="992"/>
      <c r="C113" s="1081"/>
      <c r="D113" s="136" t="s">
        <v>328</v>
      </c>
      <c r="E113" s="169" t="s">
        <v>11</v>
      </c>
      <c r="F113" s="27" t="s">
        <v>11</v>
      </c>
      <c r="G113" s="27" t="s">
        <v>11</v>
      </c>
      <c r="H113" s="27" t="s">
        <v>11</v>
      </c>
      <c r="I113" s="27" t="s">
        <v>11</v>
      </c>
      <c r="J113" s="27" t="s">
        <v>11</v>
      </c>
    </row>
    <row r="114" spans="1:10" x14ac:dyDescent="0.25">
      <c r="A114" s="1067"/>
      <c r="B114" s="992"/>
      <c r="C114" s="1081"/>
      <c r="D114" s="136" t="s">
        <v>10</v>
      </c>
      <c r="E114" s="169" t="s">
        <v>11</v>
      </c>
      <c r="F114" s="27" t="s">
        <v>11</v>
      </c>
      <c r="G114" s="27" t="s">
        <v>11</v>
      </c>
      <c r="H114" s="27" t="s">
        <v>11</v>
      </c>
      <c r="I114" s="27" t="s">
        <v>11</v>
      </c>
      <c r="J114" s="27" t="s">
        <v>11</v>
      </c>
    </row>
    <row r="115" spans="1:10" x14ac:dyDescent="0.25">
      <c r="A115" s="1068"/>
      <c r="B115" s="944"/>
      <c r="C115" s="1082"/>
      <c r="D115" s="136" t="s">
        <v>26</v>
      </c>
      <c r="E115" s="169" t="s">
        <v>11</v>
      </c>
      <c r="F115" s="27" t="s">
        <v>11</v>
      </c>
      <c r="G115" s="27" t="s">
        <v>11</v>
      </c>
      <c r="H115" s="27" t="s">
        <v>11</v>
      </c>
      <c r="I115" s="27" t="s">
        <v>11</v>
      </c>
      <c r="J115" s="27" t="s">
        <v>11</v>
      </c>
    </row>
    <row r="116" spans="1:10" x14ac:dyDescent="0.25">
      <c r="A116" s="1066"/>
      <c r="B116" s="943" t="s">
        <v>343</v>
      </c>
      <c r="C116" s="1080" t="s">
        <v>11</v>
      </c>
      <c r="D116" s="136" t="s">
        <v>32</v>
      </c>
      <c r="E116" s="169" t="s">
        <v>11</v>
      </c>
      <c r="F116" s="27" t="s">
        <v>11</v>
      </c>
      <c r="G116" s="27" t="s">
        <v>11</v>
      </c>
      <c r="H116" s="27" t="s">
        <v>11</v>
      </c>
      <c r="I116" s="27" t="s">
        <v>11</v>
      </c>
      <c r="J116" s="27" t="s">
        <v>11</v>
      </c>
    </row>
    <row r="117" spans="1:10" x14ac:dyDescent="0.25">
      <c r="A117" s="1067"/>
      <c r="B117" s="992"/>
      <c r="C117" s="1081"/>
      <c r="D117" s="136" t="s">
        <v>328</v>
      </c>
      <c r="E117" s="169" t="s">
        <v>11</v>
      </c>
      <c r="F117" s="27" t="s">
        <v>11</v>
      </c>
      <c r="G117" s="27" t="s">
        <v>11</v>
      </c>
      <c r="H117" s="27" t="s">
        <v>11</v>
      </c>
      <c r="I117" s="27" t="s">
        <v>11</v>
      </c>
      <c r="J117" s="27" t="s">
        <v>11</v>
      </c>
    </row>
    <row r="118" spans="1:10" x14ac:dyDescent="0.25">
      <c r="A118" s="1067"/>
      <c r="B118" s="992"/>
      <c r="C118" s="1081"/>
      <c r="D118" s="136" t="s">
        <v>10</v>
      </c>
      <c r="E118" s="169" t="s">
        <v>11</v>
      </c>
      <c r="F118" s="27" t="s">
        <v>11</v>
      </c>
      <c r="G118" s="27" t="s">
        <v>11</v>
      </c>
      <c r="H118" s="27" t="s">
        <v>11</v>
      </c>
      <c r="I118" s="27" t="s">
        <v>11</v>
      </c>
      <c r="J118" s="27" t="s">
        <v>11</v>
      </c>
    </row>
    <row r="119" spans="1:10" x14ac:dyDescent="0.25">
      <c r="A119" s="1068"/>
      <c r="B119" s="944"/>
      <c r="C119" s="1082"/>
      <c r="D119" s="136" t="s">
        <v>26</v>
      </c>
      <c r="E119" s="169" t="s">
        <v>11</v>
      </c>
      <c r="F119" s="27" t="s">
        <v>11</v>
      </c>
      <c r="G119" s="27" t="s">
        <v>11</v>
      </c>
      <c r="H119" s="27" t="s">
        <v>11</v>
      </c>
      <c r="I119" s="27" t="s">
        <v>11</v>
      </c>
      <c r="J119" s="27" t="s">
        <v>11</v>
      </c>
    </row>
    <row r="120" spans="1:10" x14ac:dyDescent="0.25">
      <c r="A120" s="1066"/>
      <c r="B120" s="943" t="s">
        <v>344</v>
      </c>
      <c r="C120" s="1080" t="s">
        <v>11</v>
      </c>
      <c r="D120" s="136" t="s">
        <v>32</v>
      </c>
      <c r="E120" s="169" t="s">
        <v>11</v>
      </c>
      <c r="F120" s="27" t="s">
        <v>11</v>
      </c>
      <c r="G120" s="27" t="s">
        <v>11</v>
      </c>
      <c r="H120" s="27" t="s">
        <v>11</v>
      </c>
      <c r="I120" s="27" t="s">
        <v>11</v>
      </c>
      <c r="J120" s="27" t="s">
        <v>11</v>
      </c>
    </row>
    <row r="121" spans="1:10" x14ac:dyDescent="0.25">
      <c r="A121" s="1067"/>
      <c r="B121" s="992"/>
      <c r="C121" s="1081"/>
      <c r="D121" s="136" t="s">
        <v>328</v>
      </c>
      <c r="E121" s="169" t="s">
        <v>11</v>
      </c>
      <c r="F121" s="27" t="s">
        <v>11</v>
      </c>
      <c r="G121" s="27" t="s">
        <v>11</v>
      </c>
      <c r="H121" s="27" t="s">
        <v>11</v>
      </c>
      <c r="I121" s="27" t="s">
        <v>11</v>
      </c>
      <c r="J121" s="27" t="s">
        <v>11</v>
      </c>
    </row>
    <row r="122" spans="1:10" x14ac:dyDescent="0.25">
      <c r="A122" s="1067"/>
      <c r="B122" s="992"/>
      <c r="C122" s="1081"/>
      <c r="D122" s="136" t="s">
        <v>10</v>
      </c>
      <c r="E122" s="169" t="s">
        <v>11</v>
      </c>
      <c r="F122" s="27" t="s">
        <v>11</v>
      </c>
      <c r="G122" s="27" t="s">
        <v>11</v>
      </c>
      <c r="H122" s="27" t="s">
        <v>11</v>
      </c>
      <c r="I122" s="27" t="s">
        <v>11</v>
      </c>
      <c r="J122" s="27" t="s">
        <v>11</v>
      </c>
    </row>
    <row r="123" spans="1:10" x14ac:dyDescent="0.25">
      <c r="A123" s="1068"/>
      <c r="B123" s="944"/>
      <c r="C123" s="1082"/>
      <c r="D123" s="136" t="s">
        <v>26</v>
      </c>
      <c r="E123" s="169" t="s">
        <v>11</v>
      </c>
      <c r="F123" s="27" t="s">
        <v>11</v>
      </c>
      <c r="G123" s="27" t="s">
        <v>11</v>
      </c>
      <c r="H123" s="27" t="s">
        <v>11</v>
      </c>
      <c r="I123" s="27" t="s">
        <v>11</v>
      </c>
      <c r="J123" s="27" t="s">
        <v>11</v>
      </c>
    </row>
    <row r="124" spans="1:10" ht="51" x14ac:dyDescent="0.25">
      <c r="A124" s="318" t="s">
        <v>356</v>
      </c>
      <c r="B124" s="408" t="s">
        <v>345</v>
      </c>
      <c r="C124" s="170" t="s">
        <v>11</v>
      </c>
      <c r="D124" s="170" t="s">
        <v>11</v>
      </c>
      <c r="E124" s="170" t="s">
        <v>11</v>
      </c>
      <c r="F124" s="170" t="s">
        <v>11</v>
      </c>
      <c r="G124" s="170" t="s">
        <v>11</v>
      </c>
      <c r="H124" s="170" t="s">
        <v>11</v>
      </c>
      <c r="I124" s="170" t="s">
        <v>11</v>
      </c>
      <c r="J124" s="170" t="s">
        <v>11</v>
      </c>
    </row>
    <row r="125" spans="1:10" x14ac:dyDescent="0.25">
      <c r="A125" s="1066"/>
      <c r="B125" s="943" t="s">
        <v>346</v>
      </c>
      <c r="C125" s="1080" t="s">
        <v>11</v>
      </c>
      <c r="D125" s="136" t="s">
        <v>49</v>
      </c>
      <c r="E125" s="169">
        <v>2</v>
      </c>
      <c r="F125" s="27" t="s">
        <v>11</v>
      </c>
      <c r="G125" s="27" t="s">
        <v>11</v>
      </c>
      <c r="H125" s="27" t="s">
        <v>11</v>
      </c>
      <c r="I125" s="27" t="s">
        <v>11</v>
      </c>
      <c r="J125" s="1212" t="s">
        <v>17</v>
      </c>
    </row>
    <row r="126" spans="1:10" ht="25.5" customHeight="1" x14ac:dyDescent="0.25">
      <c r="A126" s="1067"/>
      <c r="B126" s="992"/>
      <c r="C126" s="1081"/>
      <c r="D126" s="136" t="s">
        <v>328</v>
      </c>
      <c r="E126" s="169">
        <v>20000</v>
      </c>
      <c r="F126" s="27" t="s">
        <v>11</v>
      </c>
      <c r="G126" s="27" t="s">
        <v>11</v>
      </c>
      <c r="H126" s="27" t="s">
        <v>11</v>
      </c>
      <c r="I126" s="27" t="s">
        <v>11</v>
      </c>
      <c r="J126" s="1213"/>
    </row>
    <row r="127" spans="1:10" x14ac:dyDescent="0.25">
      <c r="A127" s="1067"/>
      <c r="B127" s="992"/>
      <c r="C127" s="1081"/>
      <c r="D127" s="136" t="s">
        <v>10</v>
      </c>
      <c r="E127" s="169">
        <v>0</v>
      </c>
      <c r="F127" s="27" t="s">
        <v>11</v>
      </c>
      <c r="G127" s="27" t="s">
        <v>11</v>
      </c>
      <c r="H127" s="27" t="s">
        <v>11</v>
      </c>
      <c r="I127" s="27" t="s">
        <v>11</v>
      </c>
      <c r="J127" s="1213"/>
    </row>
    <row r="128" spans="1:10" x14ac:dyDescent="0.25">
      <c r="A128" s="1068"/>
      <c r="B128" s="944"/>
      <c r="C128" s="1082"/>
      <c r="D128" s="136" t="s">
        <v>26</v>
      </c>
      <c r="E128" s="169">
        <v>0</v>
      </c>
      <c r="F128" s="27" t="s">
        <v>11</v>
      </c>
      <c r="G128" s="27" t="s">
        <v>11</v>
      </c>
      <c r="H128" s="27" t="s">
        <v>11</v>
      </c>
      <c r="I128" s="27" t="s">
        <v>11</v>
      </c>
      <c r="J128" s="1214"/>
    </row>
    <row r="129" spans="1:10" x14ac:dyDescent="0.25">
      <c r="A129" s="1066"/>
      <c r="B129" s="943" t="s">
        <v>347</v>
      </c>
      <c r="C129" s="1080" t="s">
        <v>11</v>
      </c>
      <c r="D129" s="136" t="s">
        <v>49</v>
      </c>
      <c r="E129" s="169" t="s">
        <v>11</v>
      </c>
      <c r="F129" s="27" t="s">
        <v>11</v>
      </c>
      <c r="G129" s="27" t="s">
        <v>11</v>
      </c>
      <c r="H129" s="27" t="s">
        <v>11</v>
      </c>
      <c r="I129" s="27" t="s">
        <v>11</v>
      </c>
      <c r="J129" s="27" t="s">
        <v>11</v>
      </c>
    </row>
    <row r="130" spans="1:10" x14ac:dyDescent="0.25">
      <c r="A130" s="1067"/>
      <c r="B130" s="992"/>
      <c r="C130" s="1081"/>
      <c r="D130" s="136" t="s">
        <v>328</v>
      </c>
      <c r="E130" s="169" t="s">
        <v>11</v>
      </c>
      <c r="F130" s="27" t="s">
        <v>11</v>
      </c>
      <c r="G130" s="27" t="s">
        <v>11</v>
      </c>
      <c r="H130" s="27" t="s">
        <v>11</v>
      </c>
      <c r="I130" s="27" t="s">
        <v>11</v>
      </c>
      <c r="J130" s="27" t="s">
        <v>11</v>
      </c>
    </row>
    <row r="131" spans="1:10" x14ac:dyDescent="0.25">
      <c r="A131" s="1067"/>
      <c r="B131" s="992"/>
      <c r="C131" s="1081"/>
      <c r="D131" s="136" t="s">
        <v>10</v>
      </c>
      <c r="E131" s="169" t="s">
        <v>11</v>
      </c>
      <c r="F131" s="27" t="s">
        <v>11</v>
      </c>
      <c r="G131" s="27" t="s">
        <v>11</v>
      </c>
      <c r="H131" s="27" t="s">
        <v>11</v>
      </c>
      <c r="I131" s="27" t="s">
        <v>11</v>
      </c>
      <c r="J131" s="27" t="s">
        <v>11</v>
      </c>
    </row>
    <row r="132" spans="1:10" x14ac:dyDescent="0.25">
      <c r="A132" s="1068"/>
      <c r="B132" s="944"/>
      <c r="C132" s="1082"/>
      <c r="D132" s="136" t="s">
        <v>26</v>
      </c>
      <c r="E132" s="169" t="s">
        <v>11</v>
      </c>
      <c r="F132" s="27" t="s">
        <v>11</v>
      </c>
      <c r="G132" s="27" t="s">
        <v>11</v>
      </c>
      <c r="H132" s="27" t="s">
        <v>11</v>
      </c>
      <c r="I132" s="27" t="s">
        <v>11</v>
      </c>
      <c r="J132" s="27" t="s">
        <v>11</v>
      </c>
    </row>
    <row r="133" spans="1:10" x14ac:dyDescent="0.25">
      <c r="A133" s="1066"/>
      <c r="B133" s="943" t="s">
        <v>348</v>
      </c>
      <c r="C133" s="1080" t="s">
        <v>11</v>
      </c>
      <c r="D133" s="136" t="s">
        <v>49</v>
      </c>
      <c r="E133" s="169" t="s">
        <v>11</v>
      </c>
      <c r="F133" s="27" t="s">
        <v>11</v>
      </c>
      <c r="G133" s="27" t="s">
        <v>11</v>
      </c>
      <c r="H133" s="27" t="s">
        <v>11</v>
      </c>
      <c r="I133" s="27" t="s">
        <v>11</v>
      </c>
      <c r="J133" s="27" t="s">
        <v>11</v>
      </c>
    </row>
    <row r="134" spans="1:10" x14ac:dyDescent="0.25">
      <c r="A134" s="1067"/>
      <c r="B134" s="992"/>
      <c r="C134" s="1081"/>
      <c r="D134" s="136" t="s">
        <v>328</v>
      </c>
      <c r="E134" s="169" t="s">
        <v>11</v>
      </c>
      <c r="F134" s="27" t="s">
        <v>11</v>
      </c>
      <c r="G134" s="27" t="s">
        <v>11</v>
      </c>
      <c r="H134" s="27" t="s">
        <v>11</v>
      </c>
      <c r="I134" s="27" t="s">
        <v>11</v>
      </c>
      <c r="J134" s="27" t="s">
        <v>11</v>
      </c>
    </row>
    <row r="135" spans="1:10" x14ac:dyDescent="0.25">
      <c r="A135" s="1067"/>
      <c r="B135" s="992"/>
      <c r="C135" s="1081"/>
      <c r="D135" s="136" t="s">
        <v>10</v>
      </c>
      <c r="E135" s="169" t="s">
        <v>11</v>
      </c>
      <c r="F135" s="27" t="s">
        <v>11</v>
      </c>
      <c r="G135" s="27" t="s">
        <v>11</v>
      </c>
      <c r="H135" s="27" t="s">
        <v>11</v>
      </c>
      <c r="I135" s="27" t="s">
        <v>11</v>
      </c>
      <c r="J135" s="27" t="s">
        <v>11</v>
      </c>
    </row>
    <row r="136" spans="1:10" x14ac:dyDescent="0.25">
      <c r="A136" s="1068"/>
      <c r="B136" s="944"/>
      <c r="C136" s="1082"/>
      <c r="D136" s="136" t="s">
        <v>26</v>
      </c>
      <c r="E136" s="169" t="s">
        <v>11</v>
      </c>
      <c r="F136" s="27" t="s">
        <v>11</v>
      </c>
      <c r="G136" s="27" t="s">
        <v>11</v>
      </c>
      <c r="H136" s="27" t="s">
        <v>11</v>
      </c>
      <c r="I136" s="27" t="s">
        <v>11</v>
      </c>
      <c r="J136" s="27" t="s">
        <v>11</v>
      </c>
    </row>
    <row r="137" spans="1:10" ht="43.5" customHeight="1" x14ac:dyDescent="0.25">
      <c r="A137" s="318" t="s">
        <v>362</v>
      </c>
      <c r="B137" s="150" t="s">
        <v>349</v>
      </c>
      <c r="C137" s="27" t="s">
        <v>11</v>
      </c>
      <c r="D137" s="171" t="s">
        <v>341</v>
      </c>
      <c r="E137" s="139" t="s">
        <v>11</v>
      </c>
      <c r="F137" s="139" t="s">
        <v>11</v>
      </c>
      <c r="G137" s="139" t="s">
        <v>11</v>
      </c>
      <c r="H137" s="139" t="s">
        <v>11</v>
      </c>
      <c r="I137" s="139" t="s">
        <v>11</v>
      </c>
      <c r="J137" s="139" t="s">
        <v>11</v>
      </c>
    </row>
    <row r="138" spans="1:10" x14ac:dyDescent="0.25">
      <c r="A138" s="1066"/>
      <c r="B138" s="943" t="s">
        <v>350</v>
      </c>
      <c r="C138" s="1080" t="s">
        <v>11</v>
      </c>
      <c r="D138" s="136" t="s">
        <v>49</v>
      </c>
      <c r="E138" s="323" t="s">
        <v>11</v>
      </c>
      <c r="F138" s="27" t="s">
        <v>11</v>
      </c>
      <c r="G138" s="27" t="s">
        <v>11</v>
      </c>
      <c r="H138" s="140" t="s">
        <v>11</v>
      </c>
      <c r="I138" s="21" t="s">
        <v>11</v>
      </c>
      <c r="J138" s="133" t="s">
        <v>11</v>
      </c>
    </row>
    <row r="139" spans="1:10" x14ac:dyDescent="0.25">
      <c r="A139" s="1067"/>
      <c r="B139" s="992"/>
      <c r="C139" s="1081"/>
      <c r="D139" s="136" t="s">
        <v>328</v>
      </c>
      <c r="E139" s="323" t="s">
        <v>11</v>
      </c>
      <c r="F139" s="27" t="s">
        <v>11</v>
      </c>
      <c r="G139" s="27" t="s">
        <v>11</v>
      </c>
      <c r="H139" s="274" t="s">
        <v>11</v>
      </c>
      <c r="I139" s="21" t="s">
        <v>11</v>
      </c>
      <c r="J139" s="133" t="s">
        <v>11</v>
      </c>
    </row>
    <row r="140" spans="1:10" x14ac:dyDescent="0.25">
      <c r="A140" s="1067"/>
      <c r="B140" s="992"/>
      <c r="C140" s="1081"/>
      <c r="D140" s="136" t="s">
        <v>10</v>
      </c>
      <c r="E140" s="139" t="s">
        <v>11</v>
      </c>
      <c r="F140" s="139" t="s">
        <v>11</v>
      </c>
      <c r="G140" s="139" t="s">
        <v>11</v>
      </c>
      <c r="H140" s="139" t="s">
        <v>11</v>
      </c>
      <c r="I140" s="139" t="s">
        <v>11</v>
      </c>
      <c r="J140" s="139" t="s">
        <v>11</v>
      </c>
    </row>
    <row r="141" spans="1:10" x14ac:dyDescent="0.25">
      <c r="A141" s="1068"/>
      <c r="B141" s="944"/>
      <c r="C141" s="1082"/>
      <c r="D141" s="136" t="s">
        <v>26</v>
      </c>
      <c r="E141" s="139" t="s">
        <v>11</v>
      </c>
      <c r="F141" s="139" t="s">
        <v>11</v>
      </c>
      <c r="G141" s="139" t="s">
        <v>11</v>
      </c>
      <c r="H141" s="139" t="s">
        <v>11</v>
      </c>
      <c r="I141" s="139" t="s">
        <v>11</v>
      </c>
      <c r="J141" s="139" t="s">
        <v>11</v>
      </c>
    </row>
    <row r="142" spans="1:10" ht="15.75" customHeight="1" x14ac:dyDescent="0.25">
      <c r="A142" s="1066"/>
      <c r="B142" s="943" t="s">
        <v>351</v>
      </c>
      <c r="C142" s="1080" t="s">
        <v>11</v>
      </c>
      <c r="D142" s="136" t="s">
        <v>49</v>
      </c>
      <c r="E142" s="10">
        <v>3</v>
      </c>
      <c r="F142" s="139" t="s">
        <v>11</v>
      </c>
      <c r="G142" s="139" t="s">
        <v>11</v>
      </c>
      <c r="H142" s="139" t="s">
        <v>11</v>
      </c>
      <c r="I142" s="139" t="s">
        <v>11</v>
      </c>
      <c r="J142" s="1212" t="s">
        <v>17</v>
      </c>
    </row>
    <row r="143" spans="1:10" x14ac:dyDescent="0.25">
      <c r="A143" s="1067"/>
      <c r="B143" s="992"/>
      <c r="C143" s="1081"/>
      <c r="D143" s="136" t="s">
        <v>328</v>
      </c>
      <c r="E143" s="168">
        <v>31600</v>
      </c>
      <c r="F143" s="139" t="s">
        <v>11</v>
      </c>
      <c r="G143" s="139" t="s">
        <v>11</v>
      </c>
      <c r="H143" s="139" t="s">
        <v>11</v>
      </c>
      <c r="I143" s="139" t="s">
        <v>11</v>
      </c>
      <c r="J143" s="1213"/>
    </row>
    <row r="144" spans="1:10" x14ac:dyDescent="0.25">
      <c r="A144" s="1067"/>
      <c r="B144" s="992"/>
      <c r="C144" s="1081"/>
      <c r="D144" s="136" t="s">
        <v>10</v>
      </c>
      <c r="E144" s="139" t="s">
        <v>11</v>
      </c>
      <c r="F144" s="139" t="s">
        <v>11</v>
      </c>
      <c r="G144" s="139" t="s">
        <v>11</v>
      </c>
      <c r="H144" s="139" t="s">
        <v>11</v>
      </c>
      <c r="I144" s="139" t="s">
        <v>11</v>
      </c>
      <c r="J144" s="1213"/>
    </row>
    <row r="145" spans="1:10" x14ac:dyDescent="0.25">
      <c r="A145" s="1068"/>
      <c r="B145" s="944"/>
      <c r="C145" s="1082"/>
      <c r="D145" s="136" t="s">
        <v>26</v>
      </c>
      <c r="E145" s="139" t="s">
        <v>11</v>
      </c>
      <c r="F145" s="139" t="s">
        <v>11</v>
      </c>
      <c r="G145" s="139" t="s">
        <v>11</v>
      </c>
      <c r="H145" s="139" t="s">
        <v>11</v>
      </c>
      <c r="I145" s="139" t="s">
        <v>11</v>
      </c>
      <c r="J145" s="1214"/>
    </row>
    <row r="146" spans="1:10" x14ac:dyDescent="0.25">
      <c r="A146" s="1066"/>
      <c r="B146" s="943" t="s">
        <v>352</v>
      </c>
      <c r="C146" s="1080" t="s">
        <v>11</v>
      </c>
      <c r="D146" s="136" t="s">
        <v>49</v>
      </c>
      <c r="E146" s="139" t="s">
        <v>11</v>
      </c>
      <c r="F146" s="139" t="s">
        <v>11</v>
      </c>
      <c r="G146" s="139" t="s">
        <v>11</v>
      </c>
      <c r="H146" s="139" t="s">
        <v>11</v>
      </c>
      <c r="I146" s="139" t="s">
        <v>11</v>
      </c>
      <c r="J146" s="139" t="s">
        <v>11</v>
      </c>
    </row>
    <row r="147" spans="1:10" x14ac:dyDescent="0.25">
      <c r="A147" s="1067"/>
      <c r="B147" s="992"/>
      <c r="C147" s="1081"/>
      <c r="D147" s="136" t="s">
        <v>328</v>
      </c>
      <c r="E147" s="139" t="s">
        <v>11</v>
      </c>
      <c r="F147" s="139" t="s">
        <v>11</v>
      </c>
      <c r="G147" s="139" t="s">
        <v>11</v>
      </c>
      <c r="H147" s="139" t="s">
        <v>11</v>
      </c>
      <c r="I147" s="139" t="s">
        <v>11</v>
      </c>
      <c r="J147" s="139" t="s">
        <v>11</v>
      </c>
    </row>
    <row r="148" spans="1:10" x14ac:dyDescent="0.25">
      <c r="A148" s="1067"/>
      <c r="B148" s="992"/>
      <c r="C148" s="1081"/>
      <c r="D148" s="136" t="s">
        <v>10</v>
      </c>
      <c r="E148" s="139" t="s">
        <v>11</v>
      </c>
      <c r="F148" s="139" t="s">
        <v>11</v>
      </c>
      <c r="G148" s="139" t="s">
        <v>11</v>
      </c>
      <c r="H148" s="139" t="s">
        <v>11</v>
      </c>
      <c r="I148" s="139" t="s">
        <v>11</v>
      </c>
      <c r="J148" s="139" t="s">
        <v>11</v>
      </c>
    </row>
    <row r="149" spans="1:10" x14ac:dyDescent="0.25">
      <c r="A149" s="1068"/>
      <c r="B149" s="944"/>
      <c r="C149" s="1082"/>
      <c r="D149" s="136" t="s">
        <v>26</v>
      </c>
      <c r="E149" s="139" t="s">
        <v>11</v>
      </c>
      <c r="F149" s="139" t="s">
        <v>11</v>
      </c>
      <c r="G149" s="139" t="s">
        <v>11</v>
      </c>
      <c r="H149" s="139" t="s">
        <v>11</v>
      </c>
      <c r="I149" s="139" t="s">
        <v>11</v>
      </c>
      <c r="J149" s="139" t="s">
        <v>11</v>
      </c>
    </row>
    <row r="150" spans="1:10" x14ac:dyDescent="0.25">
      <c r="A150" s="1066"/>
      <c r="B150" s="943" t="s">
        <v>353</v>
      </c>
      <c r="C150" s="1080" t="s">
        <v>11</v>
      </c>
      <c r="D150" s="136" t="s">
        <v>49</v>
      </c>
      <c r="E150" s="139" t="s">
        <v>11</v>
      </c>
      <c r="F150" s="139" t="s">
        <v>11</v>
      </c>
      <c r="G150" s="139" t="s">
        <v>11</v>
      </c>
      <c r="H150" s="139" t="s">
        <v>11</v>
      </c>
      <c r="I150" s="139" t="s">
        <v>11</v>
      </c>
      <c r="J150" s="139" t="s">
        <v>11</v>
      </c>
    </row>
    <row r="151" spans="1:10" x14ac:dyDescent="0.25">
      <c r="A151" s="1067"/>
      <c r="B151" s="992"/>
      <c r="C151" s="1081"/>
      <c r="D151" s="136" t="s">
        <v>328</v>
      </c>
      <c r="E151" s="139" t="s">
        <v>11</v>
      </c>
      <c r="F151" s="139" t="s">
        <v>11</v>
      </c>
      <c r="G151" s="139" t="s">
        <v>11</v>
      </c>
      <c r="H151" s="139" t="s">
        <v>11</v>
      </c>
      <c r="I151" s="139" t="s">
        <v>11</v>
      </c>
      <c r="J151" s="139" t="s">
        <v>11</v>
      </c>
    </row>
    <row r="152" spans="1:10" x14ac:dyDescent="0.25">
      <c r="A152" s="1067"/>
      <c r="B152" s="992"/>
      <c r="C152" s="1081"/>
      <c r="D152" s="136" t="s">
        <v>10</v>
      </c>
      <c r="E152" s="139" t="s">
        <v>11</v>
      </c>
      <c r="F152" s="139" t="s">
        <v>11</v>
      </c>
      <c r="G152" s="139" t="s">
        <v>11</v>
      </c>
      <c r="H152" s="139" t="s">
        <v>11</v>
      </c>
      <c r="I152" s="139" t="s">
        <v>11</v>
      </c>
      <c r="J152" s="139" t="s">
        <v>11</v>
      </c>
    </row>
    <row r="153" spans="1:10" x14ac:dyDescent="0.25">
      <c r="A153" s="1068"/>
      <c r="B153" s="944"/>
      <c r="C153" s="1082"/>
      <c r="D153" s="136" t="s">
        <v>26</v>
      </c>
      <c r="E153" s="139" t="s">
        <v>11</v>
      </c>
      <c r="F153" s="139" t="s">
        <v>11</v>
      </c>
      <c r="G153" s="139" t="s">
        <v>11</v>
      </c>
      <c r="H153" s="139" t="s">
        <v>11</v>
      </c>
      <c r="I153" s="139" t="s">
        <v>11</v>
      </c>
      <c r="J153" s="139" t="s">
        <v>11</v>
      </c>
    </row>
    <row r="154" spans="1:10" x14ac:dyDescent="0.25">
      <c r="A154" s="1066"/>
      <c r="B154" s="943" t="s">
        <v>354</v>
      </c>
      <c r="C154" s="1080" t="s">
        <v>11</v>
      </c>
      <c r="D154" s="136" t="s">
        <v>33</v>
      </c>
      <c r="E154" s="139" t="s">
        <v>11</v>
      </c>
      <c r="F154" s="139" t="s">
        <v>11</v>
      </c>
      <c r="G154" s="139" t="s">
        <v>11</v>
      </c>
      <c r="H154" s="139" t="s">
        <v>11</v>
      </c>
      <c r="I154" s="139" t="s">
        <v>11</v>
      </c>
      <c r="J154" s="139" t="s">
        <v>11</v>
      </c>
    </row>
    <row r="155" spans="1:10" x14ac:dyDescent="0.25">
      <c r="A155" s="1067"/>
      <c r="B155" s="992"/>
      <c r="C155" s="1081"/>
      <c r="D155" s="136" t="s">
        <v>328</v>
      </c>
      <c r="E155" s="139" t="s">
        <v>11</v>
      </c>
      <c r="F155" s="139" t="s">
        <v>11</v>
      </c>
      <c r="G155" s="139" t="s">
        <v>11</v>
      </c>
      <c r="H155" s="139" t="s">
        <v>11</v>
      </c>
      <c r="I155" s="139" t="s">
        <v>11</v>
      </c>
      <c r="J155" s="139" t="s">
        <v>11</v>
      </c>
    </row>
    <row r="156" spans="1:10" x14ac:dyDescent="0.25">
      <c r="A156" s="1067"/>
      <c r="B156" s="992"/>
      <c r="C156" s="1081"/>
      <c r="D156" s="136" t="s">
        <v>10</v>
      </c>
      <c r="E156" s="139" t="s">
        <v>11</v>
      </c>
      <c r="F156" s="139" t="s">
        <v>11</v>
      </c>
      <c r="G156" s="139" t="s">
        <v>11</v>
      </c>
      <c r="H156" s="139" t="s">
        <v>11</v>
      </c>
      <c r="I156" s="139" t="s">
        <v>11</v>
      </c>
      <c r="J156" s="139" t="s">
        <v>11</v>
      </c>
    </row>
    <row r="157" spans="1:10" x14ac:dyDescent="0.25">
      <c r="A157" s="1068"/>
      <c r="B157" s="944"/>
      <c r="C157" s="1082"/>
      <c r="D157" s="136" t="s">
        <v>26</v>
      </c>
      <c r="E157" s="139" t="s">
        <v>11</v>
      </c>
      <c r="F157" s="139" t="s">
        <v>11</v>
      </c>
      <c r="G157" s="139" t="s">
        <v>11</v>
      </c>
      <c r="H157" s="139" t="s">
        <v>11</v>
      </c>
      <c r="I157" s="139" t="s">
        <v>11</v>
      </c>
      <c r="J157" s="139" t="s">
        <v>11</v>
      </c>
    </row>
    <row r="158" spans="1:10" x14ac:dyDescent="0.25">
      <c r="A158" s="320" t="s">
        <v>459</v>
      </c>
      <c r="B158" s="150" t="s">
        <v>355</v>
      </c>
      <c r="C158" s="27"/>
      <c r="D158" s="136"/>
      <c r="E158" s="139"/>
      <c r="F158" s="27"/>
      <c r="G158" s="27"/>
      <c r="H158" s="140"/>
      <c r="I158" s="21"/>
      <c r="J158" s="133"/>
    </row>
    <row r="159" spans="1:10" ht="15.75" customHeight="1" x14ac:dyDescent="0.25">
      <c r="A159" s="1066"/>
      <c r="B159" s="1069" t="s">
        <v>792</v>
      </c>
      <c r="C159" s="1072" t="s">
        <v>14</v>
      </c>
      <c r="D159" s="407" t="s">
        <v>49</v>
      </c>
      <c r="E159" s="440">
        <v>1</v>
      </c>
      <c r="F159" s="220" t="s">
        <v>11</v>
      </c>
      <c r="G159" s="220" t="s">
        <v>11</v>
      </c>
      <c r="H159" s="440">
        <v>1</v>
      </c>
      <c r="I159" s="441" t="s">
        <v>11</v>
      </c>
      <c r="J159" s="1215" t="s">
        <v>795</v>
      </c>
    </row>
    <row r="160" spans="1:10" ht="18" customHeight="1" x14ac:dyDescent="0.25">
      <c r="A160" s="1067"/>
      <c r="B160" s="1070"/>
      <c r="C160" s="1073"/>
      <c r="D160" s="407" t="s">
        <v>328</v>
      </c>
      <c r="E160" s="168">
        <v>300</v>
      </c>
      <c r="F160" s="168">
        <v>300</v>
      </c>
      <c r="G160" s="168">
        <v>300</v>
      </c>
      <c r="H160" s="493">
        <v>300</v>
      </c>
      <c r="I160" s="439" t="s">
        <v>11</v>
      </c>
      <c r="J160" s="1216"/>
    </row>
    <row r="161" spans="1:10" x14ac:dyDescent="0.25">
      <c r="A161" s="1067"/>
      <c r="B161" s="1070"/>
      <c r="C161" s="1073"/>
      <c r="D161" s="407" t="s">
        <v>10</v>
      </c>
      <c r="E161" s="52">
        <v>200</v>
      </c>
      <c r="F161" s="52">
        <v>200</v>
      </c>
      <c r="G161" s="52">
        <v>200</v>
      </c>
      <c r="H161" s="52">
        <v>200</v>
      </c>
      <c r="I161" s="439">
        <f>(H161/E161)*100</f>
        <v>100</v>
      </c>
      <c r="J161" s="1216"/>
    </row>
    <row r="162" spans="1:10" x14ac:dyDescent="0.25">
      <c r="A162" s="1068"/>
      <c r="B162" s="1071"/>
      <c r="C162" s="1074"/>
      <c r="D162" s="407" t="s">
        <v>26</v>
      </c>
      <c r="E162" s="52">
        <v>100</v>
      </c>
      <c r="F162" s="52">
        <v>100</v>
      </c>
      <c r="G162" s="52">
        <v>100</v>
      </c>
      <c r="H162" s="52">
        <v>100</v>
      </c>
      <c r="I162" s="439">
        <f>(H162/E162)*100</f>
        <v>100</v>
      </c>
      <c r="J162" s="1217"/>
    </row>
    <row r="163" spans="1:10" x14ac:dyDescent="0.25">
      <c r="A163" s="1021" t="s">
        <v>545</v>
      </c>
      <c r="B163" s="1024" t="s">
        <v>357</v>
      </c>
      <c r="C163" s="1080" t="s">
        <v>11</v>
      </c>
      <c r="D163" s="26" t="s">
        <v>358</v>
      </c>
      <c r="E163" s="322">
        <f>E175</f>
        <v>5.6</v>
      </c>
      <c r="F163" s="27" t="s">
        <v>11</v>
      </c>
      <c r="G163" s="27" t="s">
        <v>11</v>
      </c>
      <c r="H163" s="322">
        <f>H175</f>
        <v>0</v>
      </c>
      <c r="I163" s="442">
        <f>(H163/E163)*100</f>
        <v>0</v>
      </c>
      <c r="J163" s="981" t="s">
        <v>673</v>
      </c>
    </row>
    <row r="164" spans="1:10" x14ac:dyDescent="0.25">
      <c r="A164" s="1022"/>
      <c r="B164" s="1025"/>
      <c r="C164" s="1081"/>
      <c r="D164" s="26" t="s">
        <v>328</v>
      </c>
      <c r="E164" s="322">
        <f>E176</f>
        <v>12000</v>
      </c>
      <c r="F164" s="27" t="s">
        <v>11</v>
      </c>
      <c r="G164" s="27" t="s">
        <v>11</v>
      </c>
      <c r="H164" s="322">
        <f>H176</f>
        <v>0</v>
      </c>
      <c r="I164" s="442">
        <f>(H164/E164)*100</f>
        <v>0</v>
      </c>
      <c r="J164" s="982"/>
    </row>
    <row r="165" spans="1:10" x14ac:dyDescent="0.25">
      <c r="A165" s="1022"/>
      <c r="B165" s="1025"/>
      <c r="C165" s="1081"/>
      <c r="D165" s="26" t="s">
        <v>10</v>
      </c>
      <c r="E165" s="322">
        <f>E177</f>
        <v>1200</v>
      </c>
      <c r="F165" s="27" t="s">
        <v>11</v>
      </c>
      <c r="G165" s="27" t="s">
        <v>11</v>
      </c>
      <c r="H165" s="322">
        <f>H177</f>
        <v>0</v>
      </c>
      <c r="I165" s="442">
        <f>(H165/E165)*100</f>
        <v>0</v>
      </c>
      <c r="J165" s="982"/>
    </row>
    <row r="166" spans="1:10" x14ac:dyDescent="0.25">
      <c r="A166" s="1023"/>
      <c r="B166" s="1026"/>
      <c r="C166" s="1082"/>
      <c r="D166" s="26" t="s">
        <v>26</v>
      </c>
      <c r="E166" s="322">
        <f>E178</f>
        <v>0</v>
      </c>
      <c r="F166" s="27" t="s">
        <v>11</v>
      </c>
      <c r="G166" s="27" t="s">
        <v>11</v>
      </c>
      <c r="H166" s="322">
        <f>H178</f>
        <v>0</v>
      </c>
      <c r="I166" s="442">
        <v>0</v>
      </c>
      <c r="J166" s="983"/>
    </row>
    <row r="167" spans="1:10" x14ac:dyDescent="0.25">
      <c r="A167" s="1021"/>
      <c r="B167" s="943" t="s">
        <v>359</v>
      </c>
      <c r="C167" s="1080" t="s">
        <v>11</v>
      </c>
      <c r="D167" s="136" t="s">
        <v>358</v>
      </c>
      <c r="E167" s="323" t="s">
        <v>11</v>
      </c>
      <c r="F167" s="27" t="s">
        <v>11</v>
      </c>
      <c r="G167" s="27" t="s">
        <v>11</v>
      </c>
      <c r="H167" s="27" t="s">
        <v>11</v>
      </c>
      <c r="I167" s="27" t="s">
        <v>11</v>
      </c>
      <c r="J167" s="133" t="s">
        <v>11</v>
      </c>
    </row>
    <row r="168" spans="1:10" x14ac:dyDescent="0.25">
      <c r="A168" s="1022"/>
      <c r="B168" s="992"/>
      <c r="C168" s="1081"/>
      <c r="D168" s="136" t="s">
        <v>328</v>
      </c>
      <c r="E168" s="139" t="s">
        <v>11</v>
      </c>
      <c r="F168" s="27" t="s">
        <v>11</v>
      </c>
      <c r="G168" s="27" t="s">
        <v>11</v>
      </c>
      <c r="H168" s="27" t="s">
        <v>11</v>
      </c>
      <c r="I168" s="27" t="s">
        <v>11</v>
      </c>
      <c r="J168" s="133" t="s">
        <v>11</v>
      </c>
    </row>
    <row r="169" spans="1:10" x14ac:dyDescent="0.25">
      <c r="A169" s="1022"/>
      <c r="B169" s="992"/>
      <c r="C169" s="1081"/>
      <c r="D169" s="136" t="s">
        <v>10</v>
      </c>
      <c r="E169" s="139" t="s">
        <v>11</v>
      </c>
      <c r="F169" s="27" t="s">
        <v>11</v>
      </c>
      <c r="G169" s="27" t="s">
        <v>11</v>
      </c>
      <c r="H169" s="27" t="s">
        <v>11</v>
      </c>
      <c r="I169" s="27" t="s">
        <v>11</v>
      </c>
      <c r="J169" s="133" t="s">
        <v>11</v>
      </c>
    </row>
    <row r="170" spans="1:10" x14ac:dyDescent="0.25">
      <c r="A170" s="1023"/>
      <c r="B170" s="944"/>
      <c r="C170" s="1082"/>
      <c r="D170" s="136" t="s">
        <v>26</v>
      </c>
      <c r="E170" s="139" t="s">
        <v>11</v>
      </c>
      <c r="F170" s="27" t="s">
        <v>11</v>
      </c>
      <c r="G170" s="27" t="s">
        <v>11</v>
      </c>
      <c r="H170" s="27" t="s">
        <v>11</v>
      </c>
      <c r="I170" s="27" t="s">
        <v>11</v>
      </c>
      <c r="J170" s="133" t="s">
        <v>11</v>
      </c>
    </row>
    <row r="171" spans="1:10" x14ac:dyDescent="0.25">
      <c r="A171" s="1066"/>
      <c r="B171" s="943" t="s">
        <v>360</v>
      </c>
      <c r="C171" s="1080" t="s">
        <v>11</v>
      </c>
      <c r="D171" s="136" t="s">
        <v>358</v>
      </c>
      <c r="E171" s="323" t="s">
        <v>11</v>
      </c>
      <c r="F171" s="27" t="s">
        <v>11</v>
      </c>
      <c r="G171" s="27" t="s">
        <v>11</v>
      </c>
      <c r="H171" s="140" t="s">
        <v>11</v>
      </c>
      <c r="I171" s="21" t="s">
        <v>11</v>
      </c>
      <c r="J171" s="133" t="s">
        <v>11</v>
      </c>
    </row>
    <row r="172" spans="1:10" x14ac:dyDescent="0.25">
      <c r="A172" s="1067"/>
      <c r="B172" s="992"/>
      <c r="C172" s="1081"/>
      <c r="D172" s="136" t="s">
        <v>328</v>
      </c>
      <c r="E172" s="323" t="s">
        <v>11</v>
      </c>
      <c r="F172" s="27" t="s">
        <v>11</v>
      </c>
      <c r="G172" s="27" t="s">
        <v>11</v>
      </c>
      <c r="H172" s="274" t="s">
        <v>11</v>
      </c>
      <c r="I172" s="21" t="s">
        <v>11</v>
      </c>
      <c r="J172" s="133" t="s">
        <v>11</v>
      </c>
    </row>
    <row r="173" spans="1:10" x14ac:dyDescent="0.25">
      <c r="A173" s="1067"/>
      <c r="B173" s="992"/>
      <c r="C173" s="1081"/>
      <c r="D173" s="136" t="s">
        <v>10</v>
      </c>
      <c r="E173" s="323" t="s">
        <v>11</v>
      </c>
      <c r="F173" s="27" t="s">
        <v>11</v>
      </c>
      <c r="G173" s="27" t="s">
        <v>11</v>
      </c>
      <c r="H173" s="274" t="s">
        <v>11</v>
      </c>
      <c r="I173" s="21" t="s">
        <v>11</v>
      </c>
      <c r="J173" s="133" t="s">
        <v>11</v>
      </c>
    </row>
    <row r="174" spans="1:10" x14ac:dyDescent="0.25">
      <c r="A174" s="1068"/>
      <c r="B174" s="944"/>
      <c r="C174" s="1082"/>
      <c r="D174" s="136" t="s">
        <v>26</v>
      </c>
      <c r="E174" s="323" t="s">
        <v>11</v>
      </c>
      <c r="F174" s="27" t="s">
        <v>11</v>
      </c>
      <c r="G174" s="27" t="s">
        <v>11</v>
      </c>
      <c r="H174" s="140" t="s">
        <v>11</v>
      </c>
      <c r="I174" s="21" t="s">
        <v>11</v>
      </c>
      <c r="J174" s="133"/>
    </row>
    <row r="175" spans="1:10" x14ac:dyDescent="0.25">
      <c r="A175" s="1066"/>
      <c r="B175" s="1083" t="s">
        <v>361</v>
      </c>
      <c r="C175" s="1080" t="s">
        <v>11</v>
      </c>
      <c r="D175" s="136" t="s">
        <v>358</v>
      </c>
      <c r="E175" s="139">
        <v>5.6</v>
      </c>
      <c r="F175" s="27" t="s">
        <v>11</v>
      </c>
      <c r="G175" s="27" t="s">
        <v>11</v>
      </c>
      <c r="H175" s="140">
        <v>0</v>
      </c>
      <c r="I175" s="392">
        <v>0</v>
      </c>
      <c r="J175" s="1000" t="s">
        <v>17</v>
      </c>
    </row>
    <row r="176" spans="1:10" x14ac:dyDescent="0.25">
      <c r="A176" s="1067"/>
      <c r="B176" s="1084"/>
      <c r="C176" s="1081"/>
      <c r="D176" s="136" t="s">
        <v>328</v>
      </c>
      <c r="E176" s="139">
        <v>12000</v>
      </c>
      <c r="F176" s="27" t="s">
        <v>11</v>
      </c>
      <c r="G176" s="27" t="s">
        <v>11</v>
      </c>
      <c r="H176" s="140">
        <v>0</v>
      </c>
      <c r="I176" s="392">
        <v>0</v>
      </c>
      <c r="J176" s="1001"/>
    </row>
    <row r="177" spans="1:10" x14ac:dyDescent="0.25">
      <c r="A177" s="1067"/>
      <c r="B177" s="1084"/>
      <c r="C177" s="1081"/>
      <c r="D177" s="136" t="s">
        <v>10</v>
      </c>
      <c r="E177" s="139">
        <v>1200</v>
      </c>
      <c r="F177" s="27" t="s">
        <v>11</v>
      </c>
      <c r="G177" s="27" t="s">
        <v>11</v>
      </c>
      <c r="H177" s="140">
        <v>0</v>
      </c>
      <c r="I177" s="392">
        <v>0</v>
      </c>
      <c r="J177" s="1001"/>
    </row>
    <row r="178" spans="1:10" x14ac:dyDescent="0.25">
      <c r="A178" s="1068"/>
      <c r="B178" s="1085"/>
      <c r="C178" s="1082"/>
      <c r="D178" s="136" t="s">
        <v>26</v>
      </c>
      <c r="E178" s="139">
        <v>0</v>
      </c>
      <c r="F178" s="27" t="s">
        <v>11</v>
      </c>
      <c r="G178" s="27" t="s">
        <v>11</v>
      </c>
      <c r="H178" s="140">
        <v>0</v>
      </c>
      <c r="I178" s="392">
        <v>0</v>
      </c>
      <c r="J178" s="1002"/>
    </row>
    <row r="179" spans="1:10" x14ac:dyDescent="0.25">
      <c r="A179" s="1021" t="s">
        <v>554</v>
      </c>
      <c r="B179" s="1024" t="s">
        <v>363</v>
      </c>
      <c r="C179" s="1021" t="s">
        <v>14</v>
      </c>
      <c r="D179" s="26" t="s">
        <v>49</v>
      </c>
      <c r="E179" s="172">
        <f>E188+E196+E200+E204+E208+E213+E227</f>
        <v>7</v>
      </c>
      <c r="F179" s="27" t="s">
        <v>11</v>
      </c>
      <c r="G179" s="27" t="s">
        <v>11</v>
      </c>
      <c r="H179" s="386" t="s">
        <v>11</v>
      </c>
      <c r="I179" s="21" t="s">
        <v>11</v>
      </c>
      <c r="J179" s="981" t="s">
        <v>796</v>
      </c>
    </row>
    <row r="180" spans="1:10" x14ac:dyDescent="0.25">
      <c r="A180" s="1022"/>
      <c r="B180" s="1025"/>
      <c r="C180" s="1022"/>
      <c r="D180" s="26" t="s">
        <v>328</v>
      </c>
      <c r="E180" s="27">
        <f>E189+E197+E201+E205+E209+E214+E223+E228</f>
        <v>4245.9699999999993</v>
      </c>
      <c r="F180" s="27" t="s">
        <v>11</v>
      </c>
      <c r="G180" s="27" t="s">
        <v>11</v>
      </c>
      <c r="H180" s="397">
        <v>0</v>
      </c>
      <c r="I180" s="397">
        <v>0</v>
      </c>
      <c r="J180" s="982"/>
    </row>
    <row r="181" spans="1:10" x14ac:dyDescent="0.25">
      <c r="A181" s="1022"/>
      <c r="B181" s="1025"/>
      <c r="C181" s="1022"/>
      <c r="D181" s="26" t="s">
        <v>8</v>
      </c>
      <c r="E181" s="27" t="s">
        <v>11</v>
      </c>
      <c r="F181" s="27" t="s">
        <v>11</v>
      </c>
      <c r="G181" s="27" t="s">
        <v>11</v>
      </c>
      <c r="H181" s="397">
        <v>0</v>
      </c>
      <c r="I181" s="397">
        <v>0</v>
      </c>
      <c r="J181" s="982"/>
    </row>
    <row r="182" spans="1:10" x14ac:dyDescent="0.25">
      <c r="A182" s="1022"/>
      <c r="B182" s="1025"/>
      <c r="C182" s="1022"/>
      <c r="D182" s="26" t="s">
        <v>9</v>
      </c>
      <c r="E182" s="27" t="s">
        <v>11</v>
      </c>
      <c r="F182" s="27" t="s">
        <v>11</v>
      </c>
      <c r="G182" s="27" t="s">
        <v>11</v>
      </c>
      <c r="H182" s="397">
        <v>0</v>
      </c>
      <c r="I182" s="397">
        <v>0</v>
      </c>
      <c r="J182" s="982"/>
    </row>
    <row r="183" spans="1:10" x14ac:dyDescent="0.25">
      <c r="A183" s="1022"/>
      <c r="B183" s="1025"/>
      <c r="C183" s="1022"/>
      <c r="D183" s="26" t="s">
        <v>10</v>
      </c>
      <c r="E183" s="27">
        <f>E192+E198+E202+E206+E210+E217+E224+E229</f>
        <v>394</v>
      </c>
      <c r="F183" s="322"/>
      <c r="G183" s="322"/>
      <c r="H183" s="397">
        <v>0</v>
      </c>
      <c r="I183" s="397">
        <v>0</v>
      </c>
      <c r="J183" s="982"/>
    </row>
    <row r="184" spans="1:10" x14ac:dyDescent="0.25">
      <c r="A184" s="1022"/>
      <c r="B184" s="1025"/>
      <c r="C184" s="1022"/>
      <c r="D184" s="26" t="s">
        <v>329</v>
      </c>
      <c r="E184" s="27">
        <f>E193+E199+E203+E207+E211+E218+E225+E230</f>
        <v>1188.6699999999998</v>
      </c>
      <c r="F184" s="139" t="s">
        <v>11</v>
      </c>
      <c r="G184" s="139" t="s">
        <v>11</v>
      </c>
      <c r="H184" s="397">
        <v>0</v>
      </c>
      <c r="I184" s="397">
        <v>0</v>
      </c>
      <c r="J184" s="982"/>
    </row>
    <row r="185" spans="1:10" x14ac:dyDescent="0.25">
      <c r="A185" s="1022"/>
      <c r="B185" s="1025"/>
      <c r="C185" s="1022"/>
      <c r="D185" s="26" t="s">
        <v>60</v>
      </c>
      <c r="E185" s="27" t="s">
        <v>11</v>
      </c>
      <c r="F185" s="27" t="s">
        <v>11</v>
      </c>
      <c r="G185" s="27" t="s">
        <v>11</v>
      </c>
      <c r="H185" s="397" t="s">
        <v>11</v>
      </c>
      <c r="I185" s="29" t="s">
        <v>11</v>
      </c>
      <c r="J185" s="982"/>
    </row>
    <row r="186" spans="1:10" x14ac:dyDescent="0.25">
      <c r="A186" s="1023"/>
      <c r="B186" s="1026"/>
      <c r="C186" s="1023"/>
      <c r="D186" s="26" t="s">
        <v>27</v>
      </c>
      <c r="E186" s="27" t="s">
        <v>11</v>
      </c>
      <c r="F186" s="27" t="s">
        <v>11</v>
      </c>
      <c r="G186" s="27" t="s">
        <v>11</v>
      </c>
      <c r="H186" s="397" t="s">
        <v>11</v>
      </c>
      <c r="I186" s="29" t="s">
        <v>11</v>
      </c>
      <c r="J186" s="983"/>
    </row>
    <row r="187" spans="1:10" ht="24" customHeight="1" x14ac:dyDescent="0.25">
      <c r="A187" s="320" t="s">
        <v>42</v>
      </c>
      <c r="B187" s="150" t="s">
        <v>364</v>
      </c>
      <c r="C187" s="27"/>
      <c r="D187" s="136"/>
      <c r="E187" s="139"/>
      <c r="F187" s="27"/>
      <c r="G187" s="27"/>
      <c r="H187" s="140"/>
      <c r="I187" s="21"/>
      <c r="J187" s="133"/>
    </row>
    <row r="188" spans="1:10" x14ac:dyDescent="0.25">
      <c r="A188" s="1066"/>
      <c r="B188" s="1083" t="s">
        <v>766</v>
      </c>
      <c r="C188" s="1088" t="s">
        <v>14</v>
      </c>
      <c r="D188" s="402" t="s">
        <v>49</v>
      </c>
      <c r="E188" s="403">
        <v>1</v>
      </c>
      <c r="F188" s="27" t="s">
        <v>11</v>
      </c>
      <c r="G188" s="27" t="s">
        <v>11</v>
      </c>
      <c r="H188" s="384" t="s">
        <v>11</v>
      </c>
      <c r="I188" s="21" t="s">
        <v>11</v>
      </c>
      <c r="J188" s="1000" t="s">
        <v>366</v>
      </c>
    </row>
    <row r="189" spans="1:10" x14ac:dyDescent="0.25">
      <c r="A189" s="1067"/>
      <c r="B189" s="1084"/>
      <c r="C189" s="1089"/>
      <c r="D189" s="404" t="s">
        <v>328</v>
      </c>
      <c r="E189" s="402">
        <v>779.9</v>
      </c>
      <c r="F189" s="397" t="s">
        <v>11</v>
      </c>
      <c r="G189" s="397" t="s">
        <v>11</v>
      </c>
      <c r="H189" s="139">
        <f>H191+H192+H193+H190</f>
        <v>0</v>
      </c>
      <c r="I189" s="393">
        <v>0</v>
      </c>
      <c r="J189" s="1001"/>
    </row>
    <row r="190" spans="1:10" x14ac:dyDescent="0.25">
      <c r="A190" s="1067"/>
      <c r="B190" s="1084"/>
      <c r="C190" s="1089"/>
      <c r="D190" s="404" t="s">
        <v>8</v>
      </c>
      <c r="E190" s="402" t="s">
        <v>11</v>
      </c>
      <c r="F190" s="397" t="s">
        <v>11</v>
      </c>
      <c r="G190" s="397" t="s">
        <v>11</v>
      </c>
      <c r="H190" s="139">
        <v>0</v>
      </c>
      <c r="I190" s="393">
        <v>0</v>
      </c>
      <c r="J190" s="1001"/>
    </row>
    <row r="191" spans="1:10" x14ac:dyDescent="0.25">
      <c r="A191" s="1067"/>
      <c r="B191" s="1084"/>
      <c r="C191" s="1089"/>
      <c r="D191" s="404" t="s">
        <v>9</v>
      </c>
      <c r="E191" s="402" t="s">
        <v>11</v>
      </c>
      <c r="F191" s="397" t="s">
        <v>11</v>
      </c>
      <c r="G191" s="397" t="s">
        <v>11</v>
      </c>
      <c r="H191" s="139">
        <v>0</v>
      </c>
      <c r="I191" s="393">
        <v>0</v>
      </c>
      <c r="J191" s="1001"/>
    </row>
    <row r="192" spans="1:10" x14ac:dyDescent="0.25">
      <c r="A192" s="1067"/>
      <c r="B192" s="1084"/>
      <c r="C192" s="1089"/>
      <c r="D192" s="404" t="s">
        <v>10</v>
      </c>
      <c r="E192" s="402">
        <v>10</v>
      </c>
      <c r="F192" s="397" t="s">
        <v>11</v>
      </c>
      <c r="G192" s="397" t="s">
        <v>11</v>
      </c>
      <c r="H192" s="139">
        <v>0</v>
      </c>
      <c r="I192" s="393">
        <v>0</v>
      </c>
      <c r="J192" s="1001"/>
    </row>
    <row r="193" spans="1:10" x14ac:dyDescent="0.25">
      <c r="A193" s="1067"/>
      <c r="B193" s="1084"/>
      <c r="C193" s="1089"/>
      <c r="D193" s="404" t="s">
        <v>365</v>
      </c>
      <c r="E193" s="402">
        <v>224</v>
      </c>
      <c r="F193" s="27" t="s">
        <v>11</v>
      </c>
      <c r="G193" s="27" t="s">
        <v>11</v>
      </c>
      <c r="H193" s="139">
        <v>0</v>
      </c>
      <c r="I193" s="393">
        <v>0</v>
      </c>
      <c r="J193" s="1001"/>
    </row>
    <row r="194" spans="1:10" x14ac:dyDescent="0.25">
      <c r="A194" s="1067"/>
      <c r="B194" s="1084"/>
      <c r="C194" s="1089"/>
      <c r="D194" s="404" t="s">
        <v>60</v>
      </c>
      <c r="E194" s="402" t="s">
        <v>11</v>
      </c>
      <c r="F194" s="27" t="s">
        <v>11</v>
      </c>
      <c r="G194" s="27" t="s">
        <v>11</v>
      </c>
      <c r="H194" s="139">
        <v>0</v>
      </c>
      <c r="I194" s="393">
        <v>0</v>
      </c>
      <c r="J194" s="1001"/>
    </row>
    <row r="195" spans="1:10" x14ac:dyDescent="0.25">
      <c r="A195" s="1068"/>
      <c r="B195" s="1085"/>
      <c r="C195" s="1090"/>
      <c r="D195" s="404" t="s">
        <v>27</v>
      </c>
      <c r="E195" s="402" t="s">
        <v>11</v>
      </c>
      <c r="F195" s="27" t="s">
        <v>11</v>
      </c>
      <c r="G195" s="27" t="s">
        <v>11</v>
      </c>
      <c r="H195" s="139">
        <v>0</v>
      </c>
      <c r="I195" s="393">
        <v>0</v>
      </c>
      <c r="J195" s="1002"/>
    </row>
    <row r="196" spans="1:10" x14ac:dyDescent="0.25">
      <c r="A196" s="1044"/>
      <c r="B196" s="1086" t="s">
        <v>767</v>
      </c>
      <c r="C196" s="1087" t="s">
        <v>11</v>
      </c>
      <c r="D196" s="402" t="s">
        <v>49</v>
      </c>
      <c r="E196" s="403">
        <v>1</v>
      </c>
      <c r="F196" s="27" t="s">
        <v>11</v>
      </c>
      <c r="G196" s="27" t="s">
        <v>11</v>
      </c>
      <c r="H196" s="140" t="s">
        <v>11</v>
      </c>
      <c r="I196" s="21" t="s">
        <v>11</v>
      </c>
      <c r="J196" s="1000" t="s">
        <v>366</v>
      </c>
    </row>
    <row r="197" spans="1:10" x14ac:dyDescent="0.25">
      <c r="A197" s="1044"/>
      <c r="B197" s="1086"/>
      <c r="C197" s="1087"/>
      <c r="D197" s="404" t="s">
        <v>328</v>
      </c>
      <c r="E197" s="402">
        <v>427.6</v>
      </c>
      <c r="F197" s="27" t="s">
        <v>11</v>
      </c>
      <c r="G197" s="27" t="s">
        <v>11</v>
      </c>
      <c r="H197" s="139">
        <v>0</v>
      </c>
      <c r="I197" s="393">
        <v>0</v>
      </c>
      <c r="J197" s="1001"/>
    </row>
    <row r="198" spans="1:10" x14ac:dyDescent="0.25">
      <c r="A198" s="1044"/>
      <c r="B198" s="1086"/>
      <c r="C198" s="1087"/>
      <c r="D198" s="404" t="s">
        <v>10</v>
      </c>
      <c r="E198" s="402">
        <v>10</v>
      </c>
      <c r="F198" s="27" t="s">
        <v>11</v>
      </c>
      <c r="G198" s="27" t="s">
        <v>11</v>
      </c>
      <c r="H198" s="139">
        <v>0</v>
      </c>
      <c r="I198" s="393">
        <v>0</v>
      </c>
      <c r="J198" s="1001"/>
    </row>
    <row r="199" spans="1:10" x14ac:dyDescent="0.25">
      <c r="A199" s="1044"/>
      <c r="B199" s="1086"/>
      <c r="C199" s="1087"/>
      <c r="D199" s="404" t="s">
        <v>365</v>
      </c>
      <c r="E199" s="402">
        <v>118.27</v>
      </c>
      <c r="F199" s="27" t="s">
        <v>11</v>
      </c>
      <c r="G199" s="27" t="s">
        <v>11</v>
      </c>
      <c r="H199" s="139">
        <v>0</v>
      </c>
      <c r="I199" s="393">
        <v>0</v>
      </c>
      <c r="J199" s="1002"/>
    </row>
    <row r="200" spans="1:10" x14ac:dyDescent="0.25">
      <c r="A200" s="1044"/>
      <c r="B200" s="1086" t="s">
        <v>769</v>
      </c>
      <c r="C200" s="1087" t="s">
        <v>11</v>
      </c>
      <c r="D200" s="402" t="s">
        <v>49</v>
      </c>
      <c r="E200" s="403">
        <v>1</v>
      </c>
      <c r="F200" s="27" t="s">
        <v>11</v>
      </c>
      <c r="G200" s="27" t="s">
        <v>11</v>
      </c>
      <c r="H200" s="393" t="s">
        <v>11</v>
      </c>
      <c r="I200" s="27" t="s">
        <v>11</v>
      </c>
      <c r="J200" s="1212" t="s">
        <v>366</v>
      </c>
    </row>
    <row r="201" spans="1:10" x14ac:dyDescent="0.25">
      <c r="A201" s="1044"/>
      <c r="B201" s="1086"/>
      <c r="C201" s="1087"/>
      <c r="D201" s="404" t="s">
        <v>328</v>
      </c>
      <c r="E201" s="402">
        <v>600</v>
      </c>
      <c r="F201" s="27" t="s">
        <v>11</v>
      </c>
      <c r="G201" s="27" t="s">
        <v>11</v>
      </c>
      <c r="H201" s="139">
        <v>0</v>
      </c>
      <c r="I201" s="393">
        <v>0</v>
      </c>
      <c r="J201" s="1213"/>
    </row>
    <row r="202" spans="1:10" x14ac:dyDescent="0.25">
      <c r="A202" s="1044"/>
      <c r="B202" s="1086"/>
      <c r="C202" s="1087"/>
      <c r="D202" s="404" t="s">
        <v>10</v>
      </c>
      <c r="E202" s="402">
        <v>100</v>
      </c>
      <c r="F202" s="27" t="s">
        <v>11</v>
      </c>
      <c r="G202" s="27" t="s">
        <v>11</v>
      </c>
      <c r="H202" s="139">
        <v>0</v>
      </c>
      <c r="I202" s="393">
        <v>0</v>
      </c>
      <c r="J202" s="1213"/>
    </row>
    <row r="203" spans="1:10" x14ac:dyDescent="0.25">
      <c r="A203" s="1044"/>
      <c r="B203" s="1086"/>
      <c r="C203" s="1087"/>
      <c r="D203" s="404" t="s">
        <v>27</v>
      </c>
      <c r="E203" s="402">
        <v>240</v>
      </c>
      <c r="F203" s="27" t="s">
        <v>11</v>
      </c>
      <c r="G203" s="27" t="s">
        <v>11</v>
      </c>
      <c r="H203" s="139">
        <v>0</v>
      </c>
      <c r="I203" s="393">
        <v>0</v>
      </c>
      <c r="J203" s="1214"/>
    </row>
    <row r="204" spans="1:10" x14ac:dyDescent="0.25">
      <c r="A204" s="1044"/>
      <c r="B204" s="1086" t="s">
        <v>768</v>
      </c>
      <c r="C204" s="1087" t="s">
        <v>11</v>
      </c>
      <c r="D204" s="402" t="s">
        <v>49</v>
      </c>
      <c r="E204" s="403">
        <v>1</v>
      </c>
      <c r="F204" s="27" t="s">
        <v>11</v>
      </c>
      <c r="G204" s="27" t="s">
        <v>11</v>
      </c>
      <c r="H204" s="393" t="s">
        <v>11</v>
      </c>
      <c r="I204" s="27" t="s">
        <v>11</v>
      </c>
      <c r="J204" s="1212" t="s">
        <v>366</v>
      </c>
    </row>
    <row r="205" spans="1:10" x14ac:dyDescent="0.25">
      <c r="A205" s="1044"/>
      <c r="B205" s="1086"/>
      <c r="C205" s="1087"/>
      <c r="D205" s="404" t="s">
        <v>328</v>
      </c>
      <c r="E205" s="402">
        <v>600</v>
      </c>
      <c r="F205" s="27" t="s">
        <v>11</v>
      </c>
      <c r="G205" s="27" t="s">
        <v>11</v>
      </c>
      <c r="H205" s="323">
        <v>0</v>
      </c>
      <c r="I205" s="393">
        <v>0</v>
      </c>
      <c r="J205" s="1213"/>
    </row>
    <row r="206" spans="1:10" x14ac:dyDescent="0.25">
      <c r="A206" s="1044"/>
      <c r="B206" s="1086"/>
      <c r="C206" s="1087"/>
      <c r="D206" s="404" t="s">
        <v>10</v>
      </c>
      <c r="E206" s="402">
        <v>100</v>
      </c>
      <c r="F206" s="27" t="s">
        <v>11</v>
      </c>
      <c r="G206" s="27" t="s">
        <v>11</v>
      </c>
      <c r="H206" s="323">
        <v>0</v>
      </c>
      <c r="I206" s="393">
        <v>0</v>
      </c>
      <c r="J206" s="1213"/>
    </row>
    <row r="207" spans="1:10" x14ac:dyDescent="0.25">
      <c r="A207" s="1044"/>
      <c r="B207" s="1086"/>
      <c r="C207" s="1087"/>
      <c r="D207" s="404" t="s">
        <v>27</v>
      </c>
      <c r="E207" s="402">
        <v>240</v>
      </c>
      <c r="F207" s="27" t="s">
        <v>11</v>
      </c>
      <c r="G207" s="27" t="s">
        <v>11</v>
      </c>
      <c r="H207" s="323">
        <v>0</v>
      </c>
      <c r="I207" s="393">
        <v>0</v>
      </c>
      <c r="J207" s="1214"/>
    </row>
    <row r="208" spans="1:10" x14ac:dyDescent="0.25">
      <c r="A208" s="1044"/>
      <c r="B208" s="1086" t="s">
        <v>770</v>
      </c>
      <c r="C208" s="1087" t="s">
        <v>11</v>
      </c>
      <c r="D208" s="402" t="s">
        <v>49</v>
      </c>
      <c r="E208" s="403">
        <v>1</v>
      </c>
      <c r="F208" s="27" t="s">
        <v>11</v>
      </c>
      <c r="G208" s="27" t="s">
        <v>11</v>
      </c>
      <c r="H208" s="323">
        <v>0</v>
      </c>
      <c r="I208" s="27" t="s">
        <v>11</v>
      </c>
      <c r="J208" s="1212" t="s">
        <v>366</v>
      </c>
    </row>
    <row r="209" spans="1:10" x14ac:dyDescent="0.25">
      <c r="A209" s="1044"/>
      <c r="B209" s="1086"/>
      <c r="C209" s="1087"/>
      <c r="D209" s="404" t="s">
        <v>328</v>
      </c>
      <c r="E209" s="402">
        <v>979.33</v>
      </c>
      <c r="F209" s="27" t="s">
        <v>11</v>
      </c>
      <c r="G209" s="27" t="s">
        <v>11</v>
      </c>
      <c r="H209" s="323">
        <v>0</v>
      </c>
      <c r="I209" s="393">
        <v>0</v>
      </c>
      <c r="J209" s="1213"/>
    </row>
    <row r="210" spans="1:10" x14ac:dyDescent="0.25">
      <c r="A210" s="1044"/>
      <c r="B210" s="1086"/>
      <c r="C210" s="1087"/>
      <c r="D210" s="404" t="s">
        <v>10</v>
      </c>
      <c r="E210" s="402">
        <v>100</v>
      </c>
      <c r="F210" s="27" t="s">
        <v>11</v>
      </c>
      <c r="G210" s="27" t="s">
        <v>11</v>
      </c>
      <c r="H210" s="323">
        <v>0</v>
      </c>
      <c r="I210" s="393">
        <v>0</v>
      </c>
      <c r="J210" s="1213"/>
    </row>
    <row r="211" spans="1:10" x14ac:dyDescent="0.25">
      <c r="A211" s="1044"/>
      <c r="B211" s="1086"/>
      <c r="C211" s="1087"/>
      <c r="D211" s="404" t="s">
        <v>365</v>
      </c>
      <c r="E211" s="402">
        <v>193.8</v>
      </c>
      <c r="F211" s="27" t="s">
        <v>11</v>
      </c>
      <c r="G211" s="27" t="s">
        <v>11</v>
      </c>
      <c r="H211" s="323">
        <v>0</v>
      </c>
      <c r="I211" s="393">
        <v>0</v>
      </c>
      <c r="J211" s="1214"/>
    </row>
    <row r="212" spans="1:10" ht="24.75" customHeight="1" x14ac:dyDescent="0.25">
      <c r="A212" s="320" t="s">
        <v>43</v>
      </c>
      <c r="B212" s="150" t="s">
        <v>367</v>
      </c>
      <c r="C212" s="27"/>
      <c r="D212" s="136"/>
      <c r="E212" s="139"/>
      <c r="F212" s="27"/>
      <c r="G212" s="27"/>
      <c r="H212" s="140"/>
      <c r="I212" s="21"/>
      <c r="J212" s="316"/>
    </row>
    <row r="213" spans="1:10" ht="15.75" customHeight="1" x14ac:dyDescent="0.25">
      <c r="A213" s="1066"/>
      <c r="B213" s="945" t="s">
        <v>771</v>
      </c>
      <c r="C213" s="1066" t="s">
        <v>14</v>
      </c>
      <c r="D213" s="139" t="s">
        <v>49</v>
      </c>
      <c r="E213" s="10">
        <v>1</v>
      </c>
      <c r="F213" s="27" t="s">
        <v>11</v>
      </c>
      <c r="G213" s="27" t="s">
        <v>11</v>
      </c>
      <c r="H213" s="395" t="s">
        <v>11</v>
      </c>
      <c r="I213" s="21" t="s">
        <v>11</v>
      </c>
      <c r="J213" s="1000" t="s">
        <v>366</v>
      </c>
    </row>
    <row r="214" spans="1:10" x14ac:dyDescent="0.25">
      <c r="A214" s="1067"/>
      <c r="B214" s="1079"/>
      <c r="C214" s="1067"/>
      <c r="D214" s="136" t="s">
        <v>328</v>
      </c>
      <c r="E214" s="139">
        <v>165.6</v>
      </c>
      <c r="F214" s="397" t="s">
        <v>11</v>
      </c>
      <c r="G214" s="397" t="s">
        <v>11</v>
      </c>
      <c r="H214" s="139">
        <f>H215+H216+H217+H218</f>
        <v>0</v>
      </c>
      <c r="I214" s="393">
        <v>0</v>
      </c>
      <c r="J214" s="1001"/>
    </row>
    <row r="215" spans="1:10" x14ac:dyDescent="0.25">
      <c r="A215" s="1067"/>
      <c r="B215" s="1079"/>
      <c r="C215" s="1067"/>
      <c r="D215" s="136" t="s">
        <v>8</v>
      </c>
      <c r="E215" s="139" t="s">
        <v>11</v>
      </c>
      <c r="F215" s="397" t="s">
        <v>11</v>
      </c>
      <c r="G215" s="397" t="s">
        <v>11</v>
      </c>
      <c r="H215" s="139">
        <v>0</v>
      </c>
      <c r="I215" s="393">
        <v>0</v>
      </c>
      <c r="J215" s="1001"/>
    </row>
    <row r="216" spans="1:10" x14ac:dyDescent="0.25">
      <c r="A216" s="1067"/>
      <c r="B216" s="1079"/>
      <c r="C216" s="1067"/>
      <c r="D216" s="136" t="s">
        <v>9</v>
      </c>
      <c r="E216" s="139" t="s">
        <v>11</v>
      </c>
      <c r="F216" s="397" t="s">
        <v>11</v>
      </c>
      <c r="G216" s="397" t="s">
        <v>11</v>
      </c>
      <c r="H216" s="139">
        <v>0</v>
      </c>
      <c r="I216" s="393">
        <v>0</v>
      </c>
      <c r="J216" s="1001"/>
    </row>
    <row r="217" spans="1:10" x14ac:dyDescent="0.25">
      <c r="A217" s="1067"/>
      <c r="B217" s="1079"/>
      <c r="C217" s="1067"/>
      <c r="D217" s="136" t="s">
        <v>10</v>
      </c>
      <c r="E217" s="139">
        <v>10</v>
      </c>
      <c r="F217" s="397" t="s">
        <v>11</v>
      </c>
      <c r="G217" s="397" t="s">
        <v>11</v>
      </c>
      <c r="H217" s="139">
        <v>0</v>
      </c>
      <c r="I217" s="393">
        <v>0</v>
      </c>
      <c r="J217" s="1001"/>
    </row>
    <row r="218" spans="1:10" x14ac:dyDescent="0.25">
      <c r="A218" s="1067"/>
      <c r="B218" s="1079"/>
      <c r="C218" s="1067"/>
      <c r="D218" s="136" t="s">
        <v>365</v>
      </c>
      <c r="E218" s="139">
        <v>39.6</v>
      </c>
      <c r="F218" s="27" t="s">
        <v>11</v>
      </c>
      <c r="G218" s="27" t="s">
        <v>11</v>
      </c>
      <c r="H218" s="139">
        <f>H219+H220</f>
        <v>0</v>
      </c>
      <c r="I218" s="393">
        <v>0</v>
      </c>
      <c r="J218" s="1001"/>
    </row>
    <row r="219" spans="1:10" x14ac:dyDescent="0.25">
      <c r="A219" s="1067"/>
      <c r="B219" s="1079"/>
      <c r="C219" s="1067"/>
      <c r="D219" s="136" t="s">
        <v>60</v>
      </c>
      <c r="E219" s="323">
        <v>30</v>
      </c>
      <c r="F219" s="27" t="s">
        <v>11</v>
      </c>
      <c r="G219" s="27" t="s">
        <v>11</v>
      </c>
      <c r="H219" s="139">
        <v>0</v>
      </c>
      <c r="I219" s="393">
        <v>0</v>
      </c>
      <c r="J219" s="1001"/>
    </row>
    <row r="220" spans="1:10" x14ac:dyDescent="0.25">
      <c r="A220" s="1068"/>
      <c r="B220" s="946"/>
      <c r="C220" s="1068"/>
      <c r="D220" s="136" t="s">
        <v>27</v>
      </c>
      <c r="E220" s="323">
        <v>9.6999999999999993</v>
      </c>
      <c r="F220" s="27" t="s">
        <v>11</v>
      </c>
      <c r="G220" s="322" t="s">
        <v>11</v>
      </c>
      <c r="H220" s="139">
        <v>0</v>
      </c>
      <c r="I220" s="393">
        <v>0</v>
      </c>
      <c r="J220" s="1002"/>
    </row>
    <row r="221" spans="1:10" ht="24" customHeight="1" x14ac:dyDescent="0.25">
      <c r="A221" s="320" t="s">
        <v>34</v>
      </c>
      <c r="B221" s="150" t="s">
        <v>368</v>
      </c>
      <c r="C221" s="27"/>
      <c r="D221" s="136"/>
      <c r="E221" s="136"/>
      <c r="F221" s="136"/>
      <c r="G221" s="136"/>
      <c r="H221" s="136"/>
      <c r="I221" s="136"/>
      <c r="J221" s="315"/>
    </row>
    <row r="222" spans="1:10" x14ac:dyDescent="0.25">
      <c r="A222" s="1044"/>
      <c r="B222" s="1086" t="s">
        <v>772</v>
      </c>
      <c r="C222" s="1087" t="s">
        <v>11</v>
      </c>
      <c r="D222" s="402" t="s">
        <v>49</v>
      </c>
      <c r="E222" s="403">
        <v>1</v>
      </c>
      <c r="F222" s="27" t="s">
        <v>11</v>
      </c>
      <c r="G222" s="27" t="s">
        <v>11</v>
      </c>
      <c r="H222" s="140" t="s">
        <v>11</v>
      </c>
      <c r="I222" s="21" t="s">
        <v>11</v>
      </c>
      <c r="J222" s="21" t="s">
        <v>11</v>
      </c>
    </row>
    <row r="223" spans="1:10" x14ac:dyDescent="0.25">
      <c r="A223" s="1044"/>
      <c r="B223" s="1086"/>
      <c r="C223" s="1087"/>
      <c r="D223" s="404" t="s">
        <v>328</v>
      </c>
      <c r="E223" s="402">
        <v>293.54000000000002</v>
      </c>
      <c r="F223" s="27" t="s">
        <v>11</v>
      </c>
      <c r="G223" s="27" t="s">
        <v>11</v>
      </c>
      <c r="H223" s="392" t="s">
        <v>11</v>
      </c>
      <c r="I223" s="21" t="s">
        <v>11</v>
      </c>
      <c r="J223" s="21" t="s">
        <v>11</v>
      </c>
    </row>
    <row r="224" spans="1:10" ht="15" customHeight="1" x14ac:dyDescent="0.25">
      <c r="A224" s="1044"/>
      <c r="B224" s="1086"/>
      <c r="C224" s="1087"/>
      <c r="D224" s="404" t="s">
        <v>10</v>
      </c>
      <c r="E224" s="402">
        <v>24</v>
      </c>
      <c r="F224" s="27" t="s">
        <v>11</v>
      </c>
      <c r="G224" s="27" t="s">
        <v>11</v>
      </c>
      <c r="H224" s="392" t="s">
        <v>11</v>
      </c>
      <c r="I224" s="21" t="s">
        <v>11</v>
      </c>
      <c r="J224" s="21" t="s">
        <v>11</v>
      </c>
    </row>
    <row r="225" spans="1:10" x14ac:dyDescent="0.25">
      <c r="A225" s="1044"/>
      <c r="B225" s="1086"/>
      <c r="C225" s="1087"/>
      <c r="D225" s="404" t="s">
        <v>365</v>
      </c>
      <c r="E225" s="402">
        <v>33</v>
      </c>
      <c r="F225" s="27" t="s">
        <v>11</v>
      </c>
      <c r="G225" s="27" t="s">
        <v>11</v>
      </c>
      <c r="H225" s="392" t="s">
        <v>11</v>
      </c>
      <c r="I225" s="21" t="s">
        <v>11</v>
      </c>
      <c r="J225" s="21" t="s">
        <v>11</v>
      </c>
    </row>
    <row r="226" spans="1:10" ht="25.5" x14ac:dyDescent="0.25">
      <c r="A226" s="320" t="s">
        <v>44</v>
      </c>
      <c r="B226" s="405" t="s">
        <v>369</v>
      </c>
      <c r="C226" s="406" t="s">
        <v>11</v>
      </c>
      <c r="D226" s="402" t="s">
        <v>11</v>
      </c>
      <c r="E226" s="403" t="s">
        <v>11</v>
      </c>
      <c r="F226" s="27" t="s">
        <v>11</v>
      </c>
      <c r="G226" s="27" t="s">
        <v>11</v>
      </c>
      <c r="H226" s="140" t="s">
        <v>11</v>
      </c>
      <c r="I226" s="21" t="s">
        <v>11</v>
      </c>
      <c r="J226" s="21" t="s">
        <v>11</v>
      </c>
    </row>
    <row r="227" spans="1:10" x14ac:dyDescent="0.25">
      <c r="A227" s="1044"/>
      <c r="B227" s="1086" t="s">
        <v>773</v>
      </c>
      <c r="C227" s="1091" t="s">
        <v>11</v>
      </c>
      <c r="D227" s="402" t="s">
        <v>49</v>
      </c>
      <c r="E227" s="403">
        <v>1</v>
      </c>
      <c r="F227" s="27" t="s">
        <v>11</v>
      </c>
      <c r="G227" s="27" t="s">
        <v>11</v>
      </c>
      <c r="H227" s="27" t="s">
        <v>11</v>
      </c>
      <c r="I227" s="27" t="s">
        <v>11</v>
      </c>
      <c r="J227" s="1000" t="s">
        <v>366</v>
      </c>
    </row>
    <row r="228" spans="1:10" ht="18.75" customHeight="1" x14ac:dyDescent="0.25">
      <c r="A228" s="1044"/>
      <c r="B228" s="1086"/>
      <c r="C228" s="1092"/>
      <c r="D228" s="404" t="s">
        <v>328</v>
      </c>
      <c r="E228" s="403">
        <v>400</v>
      </c>
      <c r="F228" s="27" t="s">
        <v>11</v>
      </c>
      <c r="G228" s="27" t="s">
        <v>11</v>
      </c>
      <c r="H228" s="323">
        <v>0</v>
      </c>
      <c r="I228" s="393">
        <v>0</v>
      </c>
      <c r="J228" s="1001"/>
    </row>
    <row r="229" spans="1:10" x14ac:dyDescent="0.25">
      <c r="A229" s="1044"/>
      <c r="B229" s="1086"/>
      <c r="C229" s="1092"/>
      <c r="D229" s="404" t="s">
        <v>10</v>
      </c>
      <c r="E229" s="403">
        <v>40</v>
      </c>
      <c r="F229" s="27" t="s">
        <v>11</v>
      </c>
      <c r="G229" s="27" t="s">
        <v>11</v>
      </c>
      <c r="H229" s="323">
        <v>0</v>
      </c>
      <c r="I229" s="393">
        <v>0</v>
      </c>
      <c r="J229" s="1001"/>
    </row>
    <row r="230" spans="1:10" x14ac:dyDescent="0.25">
      <c r="A230" s="1044"/>
      <c r="B230" s="1086"/>
      <c r="C230" s="1093"/>
      <c r="D230" s="404" t="s">
        <v>365</v>
      </c>
      <c r="E230" s="403">
        <v>100</v>
      </c>
      <c r="F230" s="27" t="s">
        <v>11</v>
      </c>
      <c r="G230" s="27" t="s">
        <v>11</v>
      </c>
      <c r="H230" s="323">
        <v>0</v>
      </c>
      <c r="I230" s="393">
        <v>0</v>
      </c>
      <c r="J230" s="1002"/>
    </row>
    <row r="231" spans="1:10" x14ac:dyDescent="0.25">
      <c r="A231" s="1044"/>
      <c r="B231" s="956" t="s">
        <v>774</v>
      </c>
      <c r="C231" s="1080" t="s">
        <v>11</v>
      </c>
      <c r="D231" s="139" t="s">
        <v>49</v>
      </c>
      <c r="E231" s="10" t="s">
        <v>11</v>
      </c>
      <c r="F231" s="27" t="s">
        <v>11</v>
      </c>
      <c r="G231" s="27" t="s">
        <v>11</v>
      </c>
      <c r="H231" s="27" t="s">
        <v>11</v>
      </c>
      <c r="I231" s="27" t="s">
        <v>11</v>
      </c>
      <c r="J231" s="133" t="s">
        <v>11</v>
      </c>
    </row>
    <row r="232" spans="1:10" x14ac:dyDescent="0.25">
      <c r="A232" s="1044"/>
      <c r="B232" s="956"/>
      <c r="C232" s="1081"/>
      <c r="D232" s="136" t="s">
        <v>328</v>
      </c>
      <c r="E232" s="10" t="s">
        <v>11</v>
      </c>
      <c r="F232" s="27" t="s">
        <v>11</v>
      </c>
      <c r="G232" s="27" t="s">
        <v>11</v>
      </c>
      <c r="H232" s="27" t="s">
        <v>11</v>
      </c>
      <c r="I232" s="27" t="s">
        <v>11</v>
      </c>
      <c r="J232" s="133" t="s">
        <v>11</v>
      </c>
    </row>
    <row r="233" spans="1:10" x14ac:dyDescent="0.25">
      <c r="A233" s="1044"/>
      <c r="B233" s="956"/>
      <c r="C233" s="1081"/>
      <c r="D233" s="136" t="s">
        <v>10</v>
      </c>
      <c r="E233" s="10" t="s">
        <v>11</v>
      </c>
      <c r="F233" s="27" t="s">
        <v>11</v>
      </c>
      <c r="G233" s="27" t="s">
        <v>11</v>
      </c>
      <c r="H233" s="27" t="s">
        <v>11</v>
      </c>
      <c r="I233" s="27" t="s">
        <v>11</v>
      </c>
      <c r="J233" s="133" t="s">
        <v>11</v>
      </c>
    </row>
    <row r="234" spans="1:10" x14ac:dyDescent="0.25">
      <c r="A234" s="1044"/>
      <c r="B234" s="956"/>
      <c r="C234" s="1082"/>
      <c r="D234" s="136" t="s">
        <v>365</v>
      </c>
      <c r="E234" s="10" t="s">
        <v>11</v>
      </c>
      <c r="F234" s="27" t="s">
        <v>11</v>
      </c>
      <c r="G234" s="27" t="s">
        <v>11</v>
      </c>
      <c r="H234" s="27" t="s">
        <v>11</v>
      </c>
      <c r="I234" s="27" t="s">
        <v>11</v>
      </c>
      <c r="J234" s="133" t="s">
        <v>11</v>
      </c>
    </row>
    <row r="235" spans="1:10" x14ac:dyDescent="0.25">
      <c r="A235" s="1044"/>
      <c r="B235" s="956" t="s">
        <v>775</v>
      </c>
      <c r="C235" s="1094" t="s">
        <v>11</v>
      </c>
      <c r="D235" s="139" t="s">
        <v>49</v>
      </c>
      <c r="E235" s="10" t="s">
        <v>11</v>
      </c>
      <c r="F235" s="27" t="s">
        <v>11</v>
      </c>
      <c r="G235" s="27" t="s">
        <v>11</v>
      </c>
      <c r="H235" s="27" t="s">
        <v>11</v>
      </c>
      <c r="I235" s="27" t="s">
        <v>11</v>
      </c>
      <c r="J235" s="133" t="s">
        <v>11</v>
      </c>
    </row>
    <row r="236" spans="1:10" x14ac:dyDescent="0.25">
      <c r="A236" s="1044"/>
      <c r="B236" s="956"/>
      <c r="C236" s="1094"/>
      <c r="D236" s="136" t="s">
        <v>328</v>
      </c>
      <c r="E236" s="10" t="s">
        <v>11</v>
      </c>
      <c r="F236" s="27" t="s">
        <v>11</v>
      </c>
      <c r="G236" s="27" t="s">
        <v>11</v>
      </c>
      <c r="H236" s="27" t="s">
        <v>11</v>
      </c>
      <c r="I236" s="27" t="s">
        <v>11</v>
      </c>
      <c r="J236" s="133" t="s">
        <v>11</v>
      </c>
    </row>
    <row r="237" spans="1:10" x14ac:dyDescent="0.25">
      <c r="A237" s="1044"/>
      <c r="B237" s="956"/>
      <c r="C237" s="1094"/>
      <c r="D237" s="136" t="s">
        <v>10</v>
      </c>
      <c r="E237" s="10" t="s">
        <v>11</v>
      </c>
      <c r="F237" s="27" t="s">
        <v>11</v>
      </c>
      <c r="G237" s="27" t="s">
        <v>11</v>
      </c>
      <c r="H237" s="27" t="s">
        <v>11</v>
      </c>
      <c r="I237" s="27" t="s">
        <v>11</v>
      </c>
      <c r="J237" s="133" t="s">
        <v>11</v>
      </c>
    </row>
    <row r="238" spans="1:10" x14ac:dyDescent="0.25">
      <c r="A238" s="1044"/>
      <c r="B238" s="956"/>
      <c r="C238" s="1094"/>
      <c r="D238" s="136" t="s">
        <v>365</v>
      </c>
      <c r="E238" s="10" t="s">
        <v>11</v>
      </c>
      <c r="F238" s="27" t="s">
        <v>11</v>
      </c>
      <c r="G238" s="27" t="s">
        <v>11</v>
      </c>
      <c r="H238" s="27" t="s">
        <v>11</v>
      </c>
      <c r="I238" s="27" t="s">
        <v>11</v>
      </c>
      <c r="J238" s="133" t="s">
        <v>11</v>
      </c>
    </row>
    <row r="239" spans="1:10" ht="25.5" x14ac:dyDescent="0.25">
      <c r="A239" s="320" t="s">
        <v>45</v>
      </c>
      <c r="B239" s="150" t="s">
        <v>370</v>
      </c>
      <c r="C239" s="27" t="s">
        <v>11</v>
      </c>
      <c r="D239" s="136" t="s">
        <v>49</v>
      </c>
      <c r="E239" s="324" t="s">
        <v>11</v>
      </c>
      <c r="F239" s="27" t="s">
        <v>11</v>
      </c>
      <c r="G239" s="27" t="s">
        <v>11</v>
      </c>
      <c r="H239" s="27" t="s">
        <v>11</v>
      </c>
      <c r="I239" s="27" t="s">
        <v>11</v>
      </c>
      <c r="J239" s="133" t="s">
        <v>11</v>
      </c>
    </row>
    <row r="240" spans="1:10" x14ac:dyDescent="0.25">
      <c r="A240" s="1044"/>
      <c r="B240" s="956" t="s">
        <v>776</v>
      </c>
      <c r="C240" s="1094" t="s">
        <v>11</v>
      </c>
      <c r="D240" s="136" t="s">
        <v>49</v>
      </c>
      <c r="E240" s="10" t="s">
        <v>11</v>
      </c>
      <c r="F240" s="27" t="s">
        <v>11</v>
      </c>
      <c r="G240" s="27" t="s">
        <v>11</v>
      </c>
      <c r="H240" s="27" t="s">
        <v>11</v>
      </c>
      <c r="I240" s="27" t="s">
        <v>11</v>
      </c>
      <c r="J240" s="133" t="s">
        <v>11</v>
      </c>
    </row>
    <row r="241" spans="1:10" x14ac:dyDescent="0.25">
      <c r="A241" s="1044"/>
      <c r="B241" s="956"/>
      <c r="C241" s="1094"/>
      <c r="D241" s="136" t="s">
        <v>328</v>
      </c>
      <c r="E241" s="139" t="s">
        <v>11</v>
      </c>
      <c r="F241" s="27" t="s">
        <v>11</v>
      </c>
      <c r="G241" s="27" t="s">
        <v>11</v>
      </c>
      <c r="H241" s="27" t="s">
        <v>11</v>
      </c>
      <c r="I241" s="27" t="s">
        <v>11</v>
      </c>
      <c r="J241" s="133" t="s">
        <v>11</v>
      </c>
    </row>
    <row r="242" spans="1:10" x14ac:dyDescent="0.25">
      <c r="A242" s="1044"/>
      <c r="B242" s="956"/>
      <c r="C242" s="1094"/>
      <c r="D242" s="136" t="s">
        <v>10</v>
      </c>
      <c r="E242" s="139" t="s">
        <v>11</v>
      </c>
      <c r="F242" s="27" t="s">
        <v>11</v>
      </c>
      <c r="G242" s="27" t="s">
        <v>11</v>
      </c>
      <c r="H242" s="27" t="s">
        <v>11</v>
      </c>
      <c r="I242" s="27" t="s">
        <v>11</v>
      </c>
      <c r="J242" s="133" t="s">
        <v>11</v>
      </c>
    </row>
    <row r="243" spans="1:10" ht="11.25" customHeight="1" x14ac:dyDescent="0.25">
      <c r="A243" s="1044"/>
      <c r="B243" s="956"/>
      <c r="C243" s="1094"/>
      <c r="D243" s="136" t="s">
        <v>365</v>
      </c>
      <c r="E243" s="139" t="s">
        <v>11</v>
      </c>
      <c r="F243" s="27" t="s">
        <v>11</v>
      </c>
      <c r="G243" s="27" t="s">
        <v>11</v>
      </c>
      <c r="H243" s="27" t="s">
        <v>11</v>
      </c>
      <c r="I243" s="27" t="s">
        <v>11</v>
      </c>
      <c r="J243" s="133" t="s">
        <v>11</v>
      </c>
    </row>
    <row r="244" spans="1:10" ht="6" customHeight="1" x14ac:dyDescent="0.25">
      <c r="A244" s="31"/>
      <c r="B244" s="173"/>
      <c r="C244" s="174"/>
      <c r="D244" s="142"/>
      <c r="E244" s="84"/>
      <c r="F244" s="174"/>
      <c r="G244" s="174"/>
      <c r="H244" s="85"/>
      <c r="I244" s="86"/>
      <c r="J244" s="160"/>
    </row>
    <row r="245" spans="1:10" x14ac:dyDescent="0.25">
      <c r="A245" s="965" t="s">
        <v>18</v>
      </c>
      <c r="B245" s="965"/>
      <c r="C245" s="965"/>
      <c r="D245" s="965"/>
      <c r="E245" s="965"/>
      <c r="F245" s="965"/>
      <c r="G245" s="965"/>
      <c r="H245" s="965"/>
      <c r="I245" s="965"/>
      <c r="J245" s="160"/>
    </row>
    <row r="246" spans="1:10" ht="15" x14ac:dyDescent="0.25">
      <c r="A246" s="939" t="s">
        <v>0</v>
      </c>
      <c r="B246" s="1000" t="s">
        <v>19</v>
      </c>
      <c r="C246" s="941" t="s">
        <v>20</v>
      </c>
      <c r="D246" s="942" t="s">
        <v>685</v>
      </c>
      <c r="E246" s="942"/>
      <c r="F246" s="942">
        <v>2021</v>
      </c>
      <c r="G246" s="942"/>
      <c r="H246" s="942"/>
      <c r="I246" s="942"/>
      <c r="J246" s="951" t="s">
        <v>21</v>
      </c>
    </row>
    <row r="247" spans="1:10" ht="15" x14ac:dyDescent="0.25">
      <c r="A247" s="939"/>
      <c r="B247" s="1002"/>
      <c r="C247" s="941"/>
      <c r="D247" s="942"/>
      <c r="E247" s="942"/>
      <c r="F247" s="951" t="s">
        <v>22</v>
      </c>
      <c r="G247" s="951"/>
      <c r="H247" s="951" t="s">
        <v>24</v>
      </c>
      <c r="I247" s="951"/>
      <c r="J247" s="951"/>
    </row>
    <row r="248" spans="1:10" ht="15" x14ac:dyDescent="0.25">
      <c r="A248" s="175">
        <v>1</v>
      </c>
      <c r="B248" s="176">
        <v>2</v>
      </c>
      <c r="C248" s="192">
        <v>3</v>
      </c>
      <c r="D248" s="984">
        <v>4</v>
      </c>
      <c r="E248" s="984"/>
      <c r="F248" s="984">
        <v>5</v>
      </c>
      <c r="G248" s="984"/>
      <c r="H248" s="984">
        <v>6</v>
      </c>
      <c r="I248" s="984"/>
      <c r="J248" s="36">
        <v>7</v>
      </c>
    </row>
    <row r="249" spans="1:10" ht="24.75" customHeight="1" x14ac:dyDescent="0.25">
      <c r="A249" s="177">
        <v>1</v>
      </c>
      <c r="B249" s="53" t="s">
        <v>371</v>
      </c>
      <c r="C249" s="178" t="s">
        <v>372</v>
      </c>
      <c r="D249" s="951" t="s">
        <v>11</v>
      </c>
      <c r="E249" s="951"/>
      <c r="F249" s="938">
        <v>140</v>
      </c>
      <c r="G249" s="938"/>
      <c r="H249" s="951" t="s">
        <v>11</v>
      </c>
      <c r="I249" s="951"/>
      <c r="J249" s="1000" t="s">
        <v>793</v>
      </c>
    </row>
    <row r="250" spans="1:10" x14ac:dyDescent="0.25">
      <c r="A250" s="177">
        <v>2</v>
      </c>
      <c r="B250" s="179" t="s">
        <v>373</v>
      </c>
      <c r="C250" s="178"/>
      <c r="D250" s="951"/>
      <c r="E250" s="951"/>
      <c r="F250" s="938"/>
      <c r="G250" s="938"/>
      <c r="H250" s="951"/>
      <c r="I250" s="951"/>
      <c r="J250" s="1001"/>
    </row>
    <row r="251" spans="1:10" x14ac:dyDescent="0.25">
      <c r="A251" s="177"/>
      <c r="B251" s="163" t="s">
        <v>374</v>
      </c>
      <c r="C251" s="178" t="s">
        <v>33</v>
      </c>
      <c r="D251" s="951" t="s">
        <v>11</v>
      </c>
      <c r="E251" s="951"/>
      <c r="F251" s="938">
        <v>140</v>
      </c>
      <c r="G251" s="938"/>
      <c r="H251" s="951" t="s">
        <v>11</v>
      </c>
      <c r="I251" s="951"/>
      <c r="J251" s="1001"/>
    </row>
    <row r="252" spans="1:10" x14ac:dyDescent="0.25">
      <c r="A252" s="177"/>
      <c r="B252" s="163" t="s">
        <v>375</v>
      </c>
      <c r="C252" s="178" t="s">
        <v>372</v>
      </c>
      <c r="D252" s="951" t="s">
        <v>11</v>
      </c>
      <c r="E252" s="951"/>
      <c r="F252" s="938">
        <v>540</v>
      </c>
      <c r="G252" s="938"/>
      <c r="H252" s="951" t="s">
        <v>11</v>
      </c>
      <c r="I252" s="951"/>
      <c r="J252" s="1001"/>
    </row>
    <row r="253" spans="1:10" x14ac:dyDescent="0.25">
      <c r="A253" s="177"/>
      <c r="B253" s="163" t="s">
        <v>376</v>
      </c>
      <c r="C253" s="178" t="s">
        <v>49</v>
      </c>
      <c r="D253" s="951" t="s">
        <v>11</v>
      </c>
      <c r="E253" s="951"/>
      <c r="F253" s="938">
        <v>2</v>
      </c>
      <c r="G253" s="938"/>
      <c r="H253" s="951" t="s">
        <v>11</v>
      </c>
      <c r="I253" s="951"/>
      <c r="J253" s="1001"/>
    </row>
    <row r="254" spans="1:10" x14ac:dyDescent="0.25">
      <c r="A254" s="177"/>
      <c r="B254" s="163" t="s">
        <v>377</v>
      </c>
      <c r="C254" s="178" t="s">
        <v>33</v>
      </c>
      <c r="D254" s="951" t="s">
        <v>11</v>
      </c>
      <c r="E254" s="951"/>
      <c r="F254" s="938">
        <v>0</v>
      </c>
      <c r="G254" s="938"/>
      <c r="H254" s="951" t="s">
        <v>11</v>
      </c>
      <c r="I254" s="951"/>
      <c r="J254" s="1001"/>
    </row>
    <row r="255" spans="1:10" x14ac:dyDescent="0.25">
      <c r="A255" s="177"/>
      <c r="B255" s="163" t="s">
        <v>378</v>
      </c>
      <c r="C255" s="178" t="s">
        <v>49</v>
      </c>
      <c r="D255" s="951" t="s">
        <v>11</v>
      </c>
      <c r="E255" s="951"/>
      <c r="F255" s="938">
        <v>4</v>
      </c>
      <c r="G255" s="938"/>
      <c r="H255" s="951" t="s">
        <v>11</v>
      </c>
      <c r="I255" s="951"/>
      <c r="J255" s="1001"/>
    </row>
    <row r="256" spans="1:10" ht="15" customHeight="1" x14ac:dyDescent="0.25">
      <c r="A256" s="177" t="s">
        <v>34</v>
      </c>
      <c r="B256" s="163" t="s">
        <v>379</v>
      </c>
      <c r="C256" s="178" t="s">
        <v>380</v>
      </c>
      <c r="D256" s="951" t="s">
        <v>11</v>
      </c>
      <c r="E256" s="951"/>
      <c r="F256" s="938">
        <v>5.6</v>
      </c>
      <c r="G256" s="938"/>
      <c r="H256" s="951" t="s">
        <v>11</v>
      </c>
      <c r="I256" s="951"/>
      <c r="J256" s="107"/>
    </row>
    <row r="257" spans="1:10" ht="38.25" x14ac:dyDescent="0.25">
      <c r="A257" s="177" t="s">
        <v>44</v>
      </c>
      <c r="B257" s="163" t="s">
        <v>381</v>
      </c>
      <c r="C257" s="178" t="s">
        <v>49</v>
      </c>
      <c r="D257" s="938">
        <v>5</v>
      </c>
      <c r="E257" s="938"/>
      <c r="F257" s="938">
        <v>3</v>
      </c>
      <c r="G257" s="938"/>
      <c r="H257" s="938">
        <v>0</v>
      </c>
      <c r="I257" s="938"/>
      <c r="J257" s="376" t="s">
        <v>794</v>
      </c>
    </row>
    <row r="258" spans="1:10" x14ac:dyDescent="0.25">
      <c r="A258" s="241"/>
      <c r="B258" s="80"/>
      <c r="C258" s="123"/>
      <c r="D258" s="243"/>
      <c r="E258" s="243"/>
      <c r="F258" s="239"/>
      <c r="G258" s="239"/>
      <c r="H258" s="239"/>
      <c r="I258" s="239"/>
      <c r="J258" s="123"/>
    </row>
    <row r="259" spans="1:10" x14ac:dyDescent="0.25">
      <c r="A259" s="241"/>
      <c r="B259" s="80"/>
      <c r="C259" s="123"/>
      <c r="D259" s="243"/>
      <c r="E259" s="243"/>
      <c r="F259" s="239"/>
      <c r="G259" s="239"/>
      <c r="H259" s="239"/>
      <c r="I259" s="239"/>
      <c r="J259" s="123"/>
    </row>
    <row r="260" spans="1:10" x14ac:dyDescent="0.25">
      <c r="A260" s="241"/>
      <c r="B260" s="80"/>
      <c r="C260" s="123"/>
      <c r="D260" s="243"/>
      <c r="E260" s="243"/>
      <c r="F260" s="239"/>
      <c r="G260" s="239"/>
      <c r="H260" s="239"/>
      <c r="I260" s="239"/>
      <c r="J260" s="123"/>
    </row>
    <row r="261" spans="1:10" x14ac:dyDescent="0.25">
      <c r="A261" s="241"/>
      <c r="B261" s="80"/>
      <c r="C261" s="123"/>
      <c r="D261" s="243"/>
      <c r="E261" s="243"/>
      <c r="F261" s="239"/>
      <c r="G261" s="239"/>
      <c r="H261" s="239"/>
      <c r="I261" s="239"/>
      <c r="J261" s="123"/>
    </row>
    <row r="262" spans="1:10" x14ac:dyDescent="0.25">
      <c r="A262" s="241"/>
      <c r="B262" s="80"/>
      <c r="C262" s="123"/>
      <c r="D262" s="243"/>
      <c r="E262" s="243"/>
      <c r="F262" s="239"/>
      <c r="G262" s="239"/>
      <c r="H262" s="239"/>
      <c r="I262" s="239"/>
      <c r="J262" s="123"/>
    </row>
    <row r="263" spans="1:10" x14ac:dyDescent="0.25">
      <c r="A263" s="241"/>
      <c r="B263" s="80"/>
      <c r="C263" s="123"/>
      <c r="D263" s="243"/>
      <c r="E263" s="243"/>
      <c r="F263" s="239"/>
      <c r="G263" s="239"/>
      <c r="H263" s="239"/>
      <c r="I263" s="239"/>
      <c r="J263" s="123"/>
    </row>
    <row r="264" spans="1:10" x14ac:dyDescent="0.25">
      <c r="A264" s="241"/>
      <c r="B264" s="80"/>
      <c r="C264" s="123"/>
      <c r="D264" s="243"/>
      <c r="E264" s="243"/>
      <c r="F264" s="239"/>
      <c r="G264" s="239"/>
      <c r="H264" s="239"/>
      <c r="I264" s="239"/>
      <c r="J264" s="123"/>
    </row>
    <row r="265" spans="1:10" x14ac:dyDescent="0.25">
      <c r="A265" s="241"/>
      <c r="B265" s="80"/>
      <c r="C265" s="123"/>
      <c r="D265" s="243"/>
      <c r="E265" s="243"/>
      <c r="F265" s="239"/>
      <c r="G265" s="239"/>
      <c r="H265" s="239"/>
      <c r="I265" s="239"/>
      <c r="J265" s="123"/>
    </row>
    <row r="266" spans="1:10" x14ac:dyDescent="0.25">
      <c r="A266" s="241"/>
      <c r="B266" s="80"/>
      <c r="C266" s="123"/>
      <c r="D266" s="243"/>
      <c r="E266" s="243"/>
      <c r="F266" s="239"/>
      <c r="G266" s="239"/>
      <c r="H266" s="239"/>
      <c r="I266" s="239"/>
      <c r="J266" s="123"/>
    </row>
    <row r="267" spans="1:10" x14ac:dyDescent="0.25">
      <c r="A267" s="241"/>
      <c r="B267" s="80"/>
      <c r="C267" s="123"/>
      <c r="D267" s="243"/>
      <c r="E267" s="243"/>
      <c r="F267" s="239"/>
      <c r="G267" s="239"/>
      <c r="H267" s="239"/>
      <c r="I267" s="239"/>
      <c r="J267" s="123"/>
    </row>
    <row r="268" spans="1:10" x14ac:dyDescent="0.25">
      <c r="A268" s="241"/>
      <c r="B268" s="80"/>
      <c r="C268" s="123"/>
      <c r="D268" s="243"/>
      <c r="E268" s="243"/>
      <c r="F268" s="239"/>
      <c r="G268" s="239"/>
      <c r="H268" s="239"/>
      <c r="I268" s="239"/>
      <c r="J268" s="123"/>
    </row>
    <row r="269" spans="1:10" x14ac:dyDescent="0.25">
      <c r="A269" s="241"/>
      <c r="B269" s="80"/>
      <c r="C269" s="123"/>
      <c r="D269" s="243"/>
      <c r="E269" s="243"/>
      <c r="F269" s="239"/>
      <c r="G269" s="239"/>
      <c r="H269" s="239"/>
      <c r="I269" s="239"/>
      <c r="J269" s="123"/>
    </row>
    <row r="270" spans="1:10" x14ac:dyDescent="0.25">
      <c r="A270" s="241"/>
      <c r="B270" s="80"/>
      <c r="C270" s="123"/>
      <c r="D270" s="243"/>
      <c r="E270" s="243"/>
      <c r="F270" s="239"/>
      <c r="G270" s="239"/>
      <c r="H270" s="239"/>
      <c r="I270" s="239"/>
      <c r="J270" s="123"/>
    </row>
    <row r="271" spans="1:10" x14ac:dyDescent="0.25">
      <c r="A271" s="241"/>
      <c r="B271" s="80"/>
      <c r="C271" s="123"/>
      <c r="D271" s="243"/>
      <c r="E271" s="243"/>
      <c r="F271" s="239"/>
      <c r="G271" s="239"/>
      <c r="H271" s="239"/>
      <c r="I271" s="239"/>
      <c r="J271" s="123"/>
    </row>
    <row r="272" spans="1:10" x14ac:dyDescent="0.25">
      <c r="A272" s="241"/>
      <c r="B272" s="80"/>
      <c r="C272" s="123"/>
      <c r="D272" s="243"/>
      <c r="E272" s="243"/>
      <c r="F272" s="239"/>
      <c r="G272" s="239"/>
      <c r="H272" s="239"/>
      <c r="I272" s="239"/>
      <c r="J272" s="123"/>
    </row>
    <row r="273" spans="1:10" x14ac:dyDescent="0.25">
      <c r="A273" s="241"/>
      <c r="B273" s="80"/>
      <c r="C273" s="123"/>
      <c r="D273" s="243"/>
      <c r="E273" s="243"/>
      <c r="F273" s="239"/>
      <c r="G273" s="239"/>
      <c r="H273" s="239"/>
      <c r="I273" s="239"/>
      <c r="J273" s="123"/>
    </row>
    <row r="274" spans="1:10" x14ac:dyDescent="0.25">
      <c r="A274" s="241"/>
      <c r="B274" s="80"/>
      <c r="C274" s="123"/>
      <c r="D274" s="243"/>
      <c r="E274" s="243"/>
      <c r="F274" s="239"/>
      <c r="G274" s="239"/>
      <c r="H274" s="239"/>
      <c r="I274" s="239"/>
      <c r="J274" s="123"/>
    </row>
    <row r="275" spans="1:10" x14ac:dyDescent="0.25">
      <c r="A275" s="241"/>
      <c r="B275" s="80"/>
      <c r="C275" s="123"/>
      <c r="D275" s="243"/>
      <c r="E275" s="243"/>
      <c r="F275" s="272"/>
      <c r="G275" s="272"/>
      <c r="H275" s="272"/>
      <c r="I275" s="272"/>
      <c r="J275" s="123"/>
    </row>
    <row r="276" spans="1:10" x14ac:dyDescent="0.25">
      <c r="A276" s="241"/>
      <c r="B276" s="80"/>
      <c r="C276" s="123"/>
      <c r="D276" s="243"/>
      <c r="E276" s="243"/>
      <c r="F276" s="239"/>
      <c r="G276" s="239"/>
      <c r="H276" s="239"/>
      <c r="I276" s="239"/>
      <c r="J276" s="123"/>
    </row>
    <row r="277" spans="1:10" x14ac:dyDescent="0.25">
      <c r="A277" s="241"/>
      <c r="B277" s="80"/>
      <c r="C277" s="123"/>
      <c r="D277" s="243"/>
      <c r="E277" s="243"/>
      <c r="F277" s="272"/>
      <c r="G277" s="272"/>
      <c r="H277" s="272"/>
      <c r="I277" s="272"/>
      <c r="J277" s="123"/>
    </row>
    <row r="278" spans="1:10" x14ac:dyDescent="0.25">
      <c r="A278" s="241"/>
      <c r="B278" s="80"/>
      <c r="C278" s="123"/>
      <c r="D278" s="243"/>
      <c r="E278" s="243"/>
      <c r="F278" s="272"/>
      <c r="G278" s="272"/>
      <c r="H278" s="272"/>
      <c r="I278" s="272"/>
      <c r="J278" s="123"/>
    </row>
    <row r="279" spans="1:10" x14ac:dyDescent="0.25">
      <c r="A279" s="241"/>
      <c r="B279" s="80"/>
      <c r="C279" s="123"/>
      <c r="D279" s="243"/>
      <c r="E279" s="243"/>
      <c r="F279" s="272"/>
      <c r="G279" s="272"/>
      <c r="H279" s="272"/>
      <c r="I279" s="272"/>
      <c r="J279" s="123"/>
    </row>
    <row r="280" spans="1:10" x14ac:dyDescent="0.25">
      <c r="A280" s="241"/>
      <c r="B280" s="80"/>
      <c r="C280" s="123"/>
      <c r="D280" s="243"/>
      <c r="E280" s="243"/>
      <c r="F280" s="272"/>
      <c r="G280" s="272"/>
      <c r="H280" s="272"/>
      <c r="I280" s="272"/>
      <c r="J280" s="123"/>
    </row>
    <row r="281" spans="1:10" x14ac:dyDescent="0.25">
      <c r="A281" s="241"/>
      <c r="B281" s="80"/>
      <c r="C281" s="123"/>
      <c r="D281" s="243"/>
      <c r="E281" s="243"/>
      <c r="F281" s="272"/>
      <c r="G281" s="272"/>
      <c r="H281" s="272"/>
      <c r="I281" s="272"/>
      <c r="J281" s="123"/>
    </row>
    <row r="282" spans="1:10" x14ac:dyDescent="0.25">
      <c r="A282" s="241"/>
      <c r="B282" s="80"/>
      <c r="C282" s="123"/>
      <c r="D282" s="243"/>
      <c r="E282" s="243"/>
      <c r="F282" s="239"/>
      <c r="G282" s="239"/>
      <c r="H282" s="239"/>
      <c r="I282" s="239"/>
      <c r="J282" s="123"/>
    </row>
    <row r="283" spans="1:10" x14ac:dyDescent="0.25">
      <c r="A283" s="241"/>
      <c r="B283" s="80"/>
      <c r="C283" s="123"/>
      <c r="D283" s="243"/>
      <c r="E283" s="243"/>
      <c r="F283" s="239"/>
      <c r="G283" s="239"/>
      <c r="H283" s="239"/>
      <c r="I283" s="239"/>
      <c r="J283" s="123"/>
    </row>
    <row r="284" spans="1:10" x14ac:dyDescent="0.25">
      <c r="A284" s="241"/>
      <c r="B284" s="80"/>
      <c r="C284" s="123"/>
      <c r="D284" s="243"/>
      <c r="E284" s="243"/>
      <c r="F284" s="239"/>
      <c r="G284" s="239"/>
      <c r="H284" s="239"/>
      <c r="I284" s="239"/>
      <c r="J284" s="123"/>
    </row>
    <row r="285" spans="1:10" x14ac:dyDescent="0.25">
      <c r="A285" s="241"/>
      <c r="B285" s="80"/>
      <c r="C285" s="123"/>
      <c r="D285" s="243"/>
      <c r="E285" s="243"/>
      <c r="F285" s="239"/>
      <c r="G285" s="239"/>
      <c r="H285" s="239"/>
      <c r="I285" s="239"/>
      <c r="J285" s="123"/>
    </row>
    <row r="286" spans="1:10" x14ac:dyDescent="0.25">
      <c r="A286" s="241"/>
      <c r="B286" s="80"/>
      <c r="C286" s="123"/>
      <c r="D286" s="243"/>
      <c r="E286" s="243"/>
      <c r="F286" s="239"/>
      <c r="G286" s="239"/>
      <c r="H286" s="239"/>
      <c r="I286" s="239"/>
      <c r="J286" s="123"/>
    </row>
    <row r="287" spans="1:10" x14ac:dyDescent="0.25">
      <c r="A287" s="241"/>
      <c r="B287" s="80"/>
      <c r="C287" s="123"/>
      <c r="D287" s="243"/>
      <c r="E287" s="243"/>
      <c r="F287" s="239"/>
      <c r="G287" s="239"/>
      <c r="H287" s="239"/>
      <c r="I287" s="239"/>
      <c r="J287" s="123"/>
    </row>
    <row r="289" spans="1:10" ht="57.75" customHeight="1" x14ac:dyDescent="0.25">
      <c r="A289" s="43" t="s">
        <v>0</v>
      </c>
      <c r="B289" s="2" t="s">
        <v>1</v>
      </c>
      <c r="C289" s="15" t="s">
        <v>4</v>
      </c>
      <c r="D289" s="972" t="s">
        <v>2</v>
      </c>
      <c r="E289" s="973"/>
      <c r="F289" s="17" t="s">
        <v>5</v>
      </c>
      <c r="G289" s="17" t="s">
        <v>12</v>
      </c>
      <c r="H289" s="9" t="s">
        <v>3</v>
      </c>
      <c r="I289" s="20" t="s">
        <v>6</v>
      </c>
      <c r="J289" s="133" t="s">
        <v>7</v>
      </c>
    </row>
    <row r="290" spans="1:10" x14ac:dyDescent="0.25">
      <c r="A290" s="144">
        <v>1</v>
      </c>
      <c r="B290" s="11">
        <v>2</v>
      </c>
      <c r="C290" s="141">
        <v>3</v>
      </c>
      <c r="D290" s="974">
        <v>4</v>
      </c>
      <c r="E290" s="975"/>
      <c r="F290" s="10">
        <v>5</v>
      </c>
      <c r="G290" s="10">
        <v>6</v>
      </c>
      <c r="H290" s="10">
        <v>7</v>
      </c>
      <c r="I290" s="23">
        <v>8</v>
      </c>
      <c r="J290" s="133">
        <v>9</v>
      </c>
    </row>
    <row r="291" spans="1:10" x14ac:dyDescent="0.25">
      <c r="A291" s="180"/>
      <c r="B291" s="181"/>
      <c r="C291" s="182"/>
      <c r="D291" s="66"/>
      <c r="E291" s="67">
        <f>E292</f>
        <v>160</v>
      </c>
      <c r="F291" s="68"/>
      <c r="G291" s="68"/>
      <c r="H291" s="67">
        <f>H292</f>
        <v>0</v>
      </c>
      <c r="I291" s="184"/>
      <c r="J291" s="70"/>
    </row>
    <row r="292" spans="1:10" ht="55.5" customHeight="1" x14ac:dyDescent="0.25">
      <c r="A292" s="185" t="s">
        <v>34</v>
      </c>
      <c r="B292" s="501" t="s">
        <v>1158</v>
      </c>
      <c r="C292" s="186" t="s">
        <v>382</v>
      </c>
      <c r="D292" s="187" t="s">
        <v>10</v>
      </c>
      <c r="E292" s="188">
        <f>E302+E307+E310</f>
        <v>160</v>
      </c>
      <c r="F292" s="188" t="s">
        <v>11</v>
      </c>
      <c r="G292" s="188" t="s">
        <v>11</v>
      </c>
      <c r="H292" s="188">
        <f>H302+H307+H310</f>
        <v>0</v>
      </c>
      <c r="I292" s="131" t="s">
        <v>11</v>
      </c>
      <c r="J292" s="270" t="s">
        <v>662</v>
      </c>
    </row>
    <row r="293" spans="1:10" ht="31.5" customHeight="1" x14ac:dyDescent="0.25">
      <c r="A293" s="141" t="s">
        <v>72</v>
      </c>
      <c r="B293" s="189" t="s">
        <v>661</v>
      </c>
      <c r="C293" s="50" t="s">
        <v>11</v>
      </c>
      <c r="D293" s="50" t="s">
        <v>11</v>
      </c>
      <c r="E293" s="50" t="s">
        <v>11</v>
      </c>
      <c r="F293" s="50" t="s">
        <v>11</v>
      </c>
      <c r="G293" s="50" t="s">
        <v>11</v>
      </c>
      <c r="H293" s="50" t="s">
        <v>11</v>
      </c>
      <c r="I293" s="50" t="s">
        <v>11</v>
      </c>
      <c r="J293" s="269" t="s">
        <v>663</v>
      </c>
    </row>
    <row r="294" spans="1:10" ht="38.25" x14ac:dyDescent="0.25">
      <c r="A294" s="50"/>
      <c r="B294" s="137" t="s">
        <v>69</v>
      </c>
      <c r="C294" s="50" t="s">
        <v>11</v>
      </c>
      <c r="D294" s="50" t="s">
        <v>11</v>
      </c>
      <c r="E294" s="50" t="s">
        <v>11</v>
      </c>
      <c r="F294" s="50" t="s">
        <v>11</v>
      </c>
      <c r="G294" s="50" t="s">
        <v>11</v>
      </c>
      <c r="H294" s="50" t="s">
        <v>11</v>
      </c>
      <c r="I294" s="50" t="s">
        <v>11</v>
      </c>
      <c r="J294" s="269" t="s">
        <v>665</v>
      </c>
    </row>
    <row r="295" spans="1:10" x14ac:dyDescent="0.25">
      <c r="A295" s="50"/>
      <c r="B295" s="137" t="s">
        <v>70</v>
      </c>
      <c r="C295" s="50" t="s">
        <v>11</v>
      </c>
      <c r="D295" s="50" t="s">
        <v>11</v>
      </c>
      <c r="E295" s="50" t="s">
        <v>11</v>
      </c>
      <c r="F295" s="50" t="s">
        <v>11</v>
      </c>
      <c r="G295" s="50" t="s">
        <v>11</v>
      </c>
      <c r="H295" s="50" t="s">
        <v>11</v>
      </c>
      <c r="I295" s="50" t="s">
        <v>11</v>
      </c>
      <c r="J295" s="269" t="s">
        <v>665</v>
      </c>
    </row>
    <row r="296" spans="1:10" ht="38.25" x14ac:dyDescent="0.25">
      <c r="A296" s="50" t="s">
        <v>73</v>
      </c>
      <c r="B296" s="137" t="s">
        <v>71</v>
      </c>
      <c r="C296" s="50" t="s">
        <v>11</v>
      </c>
      <c r="D296" s="50" t="s">
        <v>11</v>
      </c>
      <c r="E296" s="50" t="s">
        <v>11</v>
      </c>
      <c r="F296" s="50" t="s">
        <v>11</v>
      </c>
      <c r="G296" s="50" t="s">
        <v>11</v>
      </c>
      <c r="H296" s="50" t="s">
        <v>11</v>
      </c>
      <c r="I296" s="50" t="s">
        <v>11</v>
      </c>
      <c r="J296" s="269" t="s">
        <v>665</v>
      </c>
    </row>
    <row r="297" spans="1:10" ht="64.5" x14ac:dyDescent="0.25">
      <c r="A297" s="50"/>
      <c r="B297" s="39" t="s">
        <v>74</v>
      </c>
      <c r="C297" s="50" t="s">
        <v>11</v>
      </c>
      <c r="D297" s="50" t="s">
        <v>11</v>
      </c>
      <c r="E297" s="50" t="s">
        <v>11</v>
      </c>
      <c r="F297" s="50" t="s">
        <v>11</v>
      </c>
      <c r="G297" s="50" t="s">
        <v>11</v>
      </c>
      <c r="H297" s="50" t="s">
        <v>11</v>
      </c>
      <c r="I297" s="50" t="s">
        <v>11</v>
      </c>
      <c r="J297" s="269" t="s">
        <v>665</v>
      </c>
    </row>
    <row r="298" spans="1:10" ht="90" x14ac:dyDescent="0.25">
      <c r="A298" s="50"/>
      <c r="B298" s="39" t="s">
        <v>75</v>
      </c>
      <c r="C298" s="50" t="s">
        <v>11</v>
      </c>
      <c r="D298" s="50" t="s">
        <v>11</v>
      </c>
      <c r="E298" s="50" t="s">
        <v>11</v>
      </c>
      <c r="F298" s="50" t="s">
        <v>11</v>
      </c>
      <c r="G298" s="50" t="s">
        <v>11</v>
      </c>
      <c r="H298" s="50" t="s">
        <v>11</v>
      </c>
      <c r="I298" s="50" t="s">
        <v>11</v>
      </c>
      <c r="J298" s="269" t="s">
        <v>665</v>
      </c>
    </row>
    <row r="299" spans="1:10" ht="26.25" x14ac:dyDescent="0.25">
      <c r="A299" s="50" t="s">
        <v>77</v>
      </c>
      <c r="B299" s="39" t="s">
        <v>76</v>
      </c>
      <c r="C299" s="50" t="s">
        <v>11</v>
      </c>
      <c r="D299" s="50" t="s">
        <v>11</v>
      </c>
      <c r="E299" s="50" t="s">
        <v>11</v>
      </c>
      <c r="F299" s="50" t="s">
        <v>11</v>
      </c>
      <c r="G299" s="50" t="s">
        <v>11</v>
      </c>
      <c r="H299" s="50" t="s">
        <v>11</v>
      </c>
      <c r="I299" s="50" t="s">
        <v>11</v>
      </c>
      <c r="J299" s="269" t="s">
        <v>665</v>
      </c>
    </row>
    <row r="300" spans="1:10" ht="51.75" x14ac:dyDescent="0.25">
      <c r="A300" s="50"/>
      <c r="B300" s="39" t="s">
        <v>78</v>
      </c>
      <c r="C300" s="50" t="s">
        <v>11</v>
      </c>
      <c r="D300" s="50" t="s">
        <v>11</v>
      </c>
      <c r="E300" s="50" t="s">
        <v>11</v>
      </c>
      <c r="F300" s="50" t="s">
        <v>11</v>
      </c>
      <c r="G300" s="50" t="s">
        <v>11</v>
      </c>
      <c r="H300" s="50" t="s">
        <v>11</v>
      </c>
      <c r="I300" s="50" t="s">
        <v>11</v>
      </c>
      <c r="J300" s="269" t="s">
        <v>665</v>
      </c>
    </row>
    <row r="301" spans="1:10" x14ac:dyDescent="0.25">
      <c r="A301" s="50"/>
      <c r="B301" s="54" t="s">
        <v>79</v>
      </c>
      <c r="C301" s="50" t="s">
        <v>11</v>
      </c>
      <c r="D301" s="50" t="s">
        <v>11</v>
      </c>
      <c r="E301" s="50" t="s">
        <v>11</v>
      </c>
      <c r="F301" s="50" t="s">
        <v>11</v>
      </c>
      <c r="G301" s="50" t="s">
        <v>11</v>
      </c>
      <c r="H301" s="50" t="s">
        <v>11</v>
      </c>
      <c r="I301" s="50" t="s">
        <v>11</v>
      </c>
      <c r="J301" s="269" t="s">
        <v>665</v>
      </c>
    </row>
    <row r="302" spans="1:10" ht="25.5" x14ac:dyDescent="0.25">
      <c r="A302" s="50"/>
      <c r="B302" s="54" t="s">
        <v>80</v>
      </c>
      <c r="C302" s="50" t="s">
        <v>11</v>
      </c>
      <c r="D302" s="51" t="s">
        <v>10</v>
      </c>
      <c r="E302" s="55">
        <v>100</v>
      </c>
      <c r="F302" s="52" t="s">
        <v>11</v>
      </c>
      <c r="G302" s="52" t="s">
        <v>11</v>
      </c>
      <c r="H302" s="140">
        <v>0</v>
      </c>
      <c r="I302" s="159" t="s">
        <v>11</v>
      </c>
      <c r="J302" s="269" t="s">
        <v>664</v>
      </c>
    </row>
    <row r="303" spans="1:10" x14ac:dyDescent="0.25">
      <c r="A303" s="50"/>
      <c r="B303" s="54" t="s">
        <v>81</v>
      </c>
      <c r="C303" s="50" t="s">
        <v>11</v>
      </c>
      <c r="D303" s="50" t="s">
        <v>11</v>
      </c>
      <c r="E303" s="50" t="s">
        <v>11</v>
      </c>
      <c r="F303" s="50" t="s">
        <v>11</v>
      </c>
      <c r="G303" s="50" t="s">
        <v>11</v>
      </c>
      <c r="H303" s="50" t="s">
        <v>11</v>
      </c>
      <c r="I303" s="50" t="s">
        <v>11</v>
      </c>
      <c r="J303" s="269" t="s">
        <v>665</v>
      </c>
    </row>
    <row r="304" spans="1:10" ht="26.25" x14ac:dyDescent="0.25">
      <c r="A304" s="50" t="s">
        <v>83</v>
      </c>
      <c r="B304" s="39" t="s">
        <v>82</v>
      </c>
      <c r="C304" s="50" t="s">
        <v>11</v>
      </c>
      <c r="D304" s="50" t="s">
        <v>11</v>
      </c>
      <c r="E304" s="50" t="s">
        <v>11</v>
      </c>
      <c r="F304" s="50" t="s">
        <v>11</v>
      </c>
      <c r="G304" s="50" t="s">
        <v>11</v>
      </c>
      <c r="H304" s="50" t="s">
        <v>11</v>
      </c>
      <c r="I304" s="50" t="s">
        <v>11</v>
      </c>
      <c r="J304" s="269" t="s">
        <v>665</v>
      </c>
    </row>
    <row r="305" spans="1:10" ht="26.25" x14ac:dyDescent="0.25">
      <c r="A305" s="50"/>
      <c r="B305" s="39" t="s">
        <v>84</v>
      </c>
      <c r="C305" s="50" t="s">
        <v>11</v>
      </c>
      <c r="D305" s="50" t="s">
        <v>11</v>
      </c>
      <c r="E305" s="50" t="s">
        <v>11</v>
      </c>
      <c r="F305" s="50" t="s">
        <v>11</v>
      </c>
      <c r="G305" s="50" t="s">
        <v>11</v>
      </c>
      <c r="H305" s="50" t="s">
        <v>11</v>
      </c>
      <c r="I305" s="50" t="s">
        <v>11</v>
      </c>
      <c r="J305" s="269" t="s">
        <v>665</v>
      </c>
    </row>
    <row r="306" spans="1:10" ht="39" x14ac:dyDescent="0.25">
      <c r="A306" s="50" t="s">
        <v>85</v>
      </c>
      <c r="B306" s="39" t="s">
        <v>90</v>
      </c>
      <c r="C306" s="50" t="s">
        <v>11</v>
      </c>
      <c r="D306" s="50" t="s">
        <v>11</v>
      </c>
      <c r="E306" s="50" t="s">
        <v>11</v>
      </c>
      <c r="F306" s="50" t="s">
        <v>11</v>
      </c>
      <c r="G306" s="50" t="s">
        <v>11</v>
      </c>
      <c r="H306" s="50" t="s">
        <v>11</v>
      </c>
      <c r="I306" s="50" t="s">
        <v>11</v>
      </c>
      <c r="J306" s="269" t="s">
        <v>665</v>
      </c>
    </row>
    <row r="307" spans="1:10" ht="39" x14ac:dyDescent="0.25">
      <c r="A307" s="50"/>
      <c r="B307" s="39" t="s">
        <v>86</v>
      </c>
      <c r="C307" s="50" t="s">
        <v>11</v>
      </c>
      <c r="D307" s="51" t="s">
        <v>10</v>
      </c>
      <c r="E307" s="55">
        <v>15</v>
      </c>
      <c r="F307" s="52" t="s">
        <v>11</v>
      </c>
      <c r="G307" s="52" t="s">
        <v>11</v>
      </c>
      <c r="H307" s="140">
        <v>0</v>
      </c>
      <c r="I307" s="159" t="s">
        <v>11</v>
      </c>
      <c r="J307" s="269" t="s">
        <v>666</v>
      </c>
    </row>
    <row r="308" spans="1:10" ht="39" x14ac:dyDescent="0.25">
      <c r="A308" s="50"/>
      <c r="B308" s="54" t="s">
        <v>87</v>
      </c>
      <c r="C308" s="50" t="s">
        <v>11</v>
      </c>
      <c r="D308" s="50" t="s">
        <v>11</v>
      </c>
      <c r="E308" s="50" t="s">
        <v>11</v>
      </c>
      <c r="F308" s="50" t="s">
        <v>11</v>
      </c>
      <c r="G308" s="50" t="s">
        <v>11</v>
      </c>
      <c r="H308" s="50" t="s">
        <v>11</v>
      </c>
      <c r="I308" s="50" t="s">
        <v>11</v>
      </c>
      <c r="J308" s="269" t="s">
        <v>665</v>
      </c>
    </row>
    <row r="309" spans="1:10" ht="26.25" x14ac:dyDescent="0.25">
      <c r="A309" s="50"/>
      <c r="B309" s="54" t="s">
        <v>88</v>
      </c>
      <c r="C309" s="50" t="s">
        <v>11</v>
      </c>
      <c r="D309" s="50" t="s">
        <v>11</v>
      </c>
      <c r="E309" s="50" t="s">
        <v>11</v>
      </c>
      <c r="F309" s="50" t="s">
        <v>11</v>
      </c>
      <c r="G309" s="50" t="s">
        <v>11</v>
      </c>
      <c r="H309" s="50" t="s">
        <v>11</v>
      </c>
      <c r="I309" s="50" t="s">
        <v>11</v>
      </c>
      <c r="J309" s="269" t="s">
        <v>665</v>
      </c>
    </row>
    <row r="310" spans="1:10" ht="39" x14ac:dyDescent="0.25">
      <c r="A310" s="50"/>
      <c r="B310" s="54" t="s">
        <v>89</v>
      </c>
      <c r="C310" s="50" t="s">
        <v>11</v>
      </c>
      <c r="D310" s="51" t="s">
        <v>10</v>
      </c>
      <c r="E310" s="55">
        <v>45</v>
      </c>
      <c r="F310" s="52" t="s">
        <v>11</v>
      </c>
      <c r="G310" s="52" t="s">
        <v>11</v>
      </c>
      <c r="H310" s="140">
        <v>0</v>
      </c>
      <c r="I310" s="159" t="s">
        <v>11</v>
      </c>
      <c r="J310" s="133" t="s">
        <v>17</v>
      </c>
    </row>
    <row r="311" spans="1:10" x14ac:dyDescent="0.25">
      <c r="B311" s="49"/>
    </row>
    <row r="312" spans="1:10" x14ac:dyDescent="0.25">
      <c r="A312" s="965" t="s">
        <v>18</v>
      </c>
      <c r="B312" s="965"/>
      <c r="C312" s="965"/>
      <c r="D312" s="965"/>
      <c r="E312" s="965"/>
      <c r="F312" s="965"/>
      <c r="G312" s="965"/>
      <c r="H312" s="965"/>
      <c r="I312" s="965"/>
      <c r="J312" s="160"/>
    </row>
    <row r="313" spans="1:10" ht="15" x14ac:dyDescent="0.25">
      <c r="A313" s="939" t="s">
        <v>0</v>
      </c>
      <c r="B313" s="940" t="s">
        <v>19</v>
      </c>
      <c r="C313" s="941" t="s">
        <v>20</v>
      </c>
      <c r="D313" s="942" t="s">
        <v>685</v>
      </c>
      <c r="E313" s="942"/>
      <c r="F313" s="942">
        <v>2021</v>
      </c>
      <c r="G313" s="942"/>
      <c r="H313" s="942"/>
      <c r="I313" s="942"/>
      <c r="J313" s="951" t="s">
        <v>21</v>
      </c>
    </row>
    <row r="314" spans="1:10" ht="15" x14ac:dyDescent="0.25">
      <c r="A314" s="939"/>
      <c r="B314" s="940"/>
      <c r="C314" s="941"/>
      <c r="D314" s="942"/>
      <c r="E314" s="942"/>
      <c r="F314" s="951" t="s">
        <v>22</v>
      </c>
      <c r="G314" s="951"/>
      <c r="H314" s="951" t="s">
        <v>24</v>
      </c>
      <c r="I314" s="951"/>
      <c r="J314" s="951"/>
    </row>
    <row r="315" spans="1:10" ht="15" x14ac:dyDescent="0.25">
      <c r="A315" s="46">
        <v>1</v>
      </c>
      <c r="B315" s="37">
        <v>2</v>
      </c>
      <c r="C315" s="192">
        <v>3</v>
      </c>
      <c r="D315" s="984">
        <v>4</v>
      </c>
      <c r="E315" s="984"/>
      <c r="F315" s="984">
        <v>5</v>
      </c>
      <c r="G315" s="984"/>
      <c r="H315" s="984">
        <v>6</v>
      </c>
      <c r="I315" s="984"/>
      <c r="J315" s="36">
        <v>7</v>
      </c>
    </row>
    <row r="316" spans="1:10" ht="38.25" x14ac:dyDescent="0.25">
      <c r="A316" s="144" t="s">
        <v>42</v>
      </c>
      <c r="B316" s="163" t="s">
        <v>35</v>
      </c>
      <c r="C316" s="141" t="s">
        <v>49</v>
      </c>
      <c r="D316" s="938">
        <v>858</v>
      </c>
      <c r="E316" s="938"/>
      <c r="F316" s="938">
        <v>1072</v>
      </c>
      <c r="G316" s="938"/>
      <c r="H316" s="1095">
        <v>831</v>
      </c>
      <c r="I316" s="1095"/>
      <c r="J316" s="494" t="s">
        <v>383</v>
      </c>
    </row>
    <row r="317" spans="1:10" ht="89.25" x14ac:dyDescent="0.25">
      <c r="A317" s="141" t="s">
        <v>43</v>
      </c>
      <c r="B317" s="163" t="s">
        <v>36</v>
      </c>
      <c r="C317" s="141" t="s">
        <v>50</v>
      </c>
      <c r="D317" s="938">
        <v>3008</v>
      </c>
      <c r="E317" s="938"/>
      <c r="F317" s="938">
        <v>3450</v>
      </c>
      <c r="G317" s="938"/>
      <c r="H317" s="1095">
        <v>1354</v>
      </c>
      <c r="I317" s="1095"/>
      <c r="J317" s="494" t="s">
        <v>384</v>
      </c>
    </row>
    <row r="318" spans="1:10" ht="15.75" customHeight="1" x14ac:dyDescent="0.25">
      <c r="A318" s="141" t="s">
        <v>34</v>
      </c>
      <c r="B318" s="163" t="s">
        <v>37</v>
      </c>
      <c r="C318" s="141" t="s">
        <v>49</v>
      </c>
      <c r="D318" s="938">
        <v>21</v>
      </c>
      <c r="E318" s="938"/>
      <c r="F318" s="938">
        <v>60</v>
      </c>
      <c r="G318" s="938"/>
      <c r="H318" s="1095">
        <v>46</v>
      </c>
      <c r="I318" s="1095"/>
      <c r="J318" s="1000" t="s">
        <v>1155</v>
      </c>
    </row>
    <row r="319" spans="1:10" ht="25.5" x14ac:dyDescent="0.25">
      <c r="A319" s="141" t="s">
        <v>44</v>
      </c>
      <c r="B319" s="163" t="s">
        <v>38</v>
      </c>
      <c r="C319" s="141" t="s">
        <v>49</v>
      </c>
      <c r="D319" s="938">
        <v>30</v>
      </c>
      <c r="E319" s="938"/>
      <c r="F319" s="938">
        <v>60</v>
      </c>
      <c r="G319" s="938"/>
      <c r="H319" s="1095">
        <v>41</v>
      </c>
      <c r="I319" s="1095"/>
      <c r="J319" s="1001"/>
    </row>
    <row r="320" spans="1:10" ht="25.5" x14ac:dyDescent="0.25">
      <c r="A320" s="141" t="s">
        <v>45</v>
      </c>
      <c r="B320" s="163" t="s">
        <v>39</v>
      </c>
      <c r="C320" s="141" t="s">
        <v>49</v>
      </c>
      <c r="D320" s="938">
        <v>16</v>
      </c>
      <c r="E320" s="938"/>
      <c r="F320" s="938">
        <v>45</v>
      </c>
      <c r="G320" s="938"/>
      <c r="H320" s="1095">
        <v>22</v>
      </c>
      <c r="I320" s="1095"/>
      <c r="J320" s="1001"/>
    </row>
    <row r="321" spans="1:10" ht="51" x14ac:dyDescent="0.25">
      <c r="A321" s="141" t="s">
        <v>46</v>
      </c>
      <c r="B321" s="163" t="s">
        <v>40</v>
      </c>
      <c r="C321" s="141" t="s">
        <v>48</v>
      </c>
      <c r="D321" s="938">
        <v>3.5</v>
      </c>
      <c r="E321" s="938"/>
      <c r="F321" s="938">
        <v>20.2</v>
      </c>
      <c r="G321" s="938"/>
      <c r="H321" s="1095">
        <v>4.9000000000000004</v>
      </c>
      <c r="I321" s="1095"/>
      <c r="J321" s="1002"/>
    </row>
    <row r="322" spans="1:10" ht="76.5" x14ac:dyDescent="0.25">
      <c r="A322" s="141" t="s">
        <v>47</v>
      </c>
      <c r="B322" s="163" t="s">
        <v>41</v>
      </c>
      <c r="C322" s="141" t="s">
        <v>48</v>
      </c>
      <c r="D322" s="938">
        <v>30</v>
      </c>
      <c r="E322" s="938"/>
      <c r="F322" s="938">
        <v>30</v>
      </c>
      <c r="G322" s="938"/>
      <c r="H322" s="1098">
        <v>34</v>
      </c>
      <c r="I322" s="1098"/>
      <c r="J322" s="497" t="s">
        <v>1156</v>
      </c>
    </row>
    <row r="323" spans="1:10" x14ac:dyDescent="0.25">
      <c r="A323" s="31"/>
      <c r="B323" s="80"/>
      <c r="C323" s="31"/>
      <c r="D323" s="243"/>
      <c r="E323" s="243"/>
      <c r="F323" s="239"/>
      <c r="G323" s="239"/>
      <c r="H323" s="239"/>
      <c r="I323" s="239"/>
      <c r="J323" s="238"/>
    </row>
    <row r="324" spans="1:10" x14ac:dyDescent="0.25">
      <c r="A324" s="31"/>
      <c r="B324" s="80"/>
      <c r="C324" s="31"/>
      <c r="D324" s="243"/>
      <c r="E324" s="243"/>
      <c r="F324" s="239"/>
      <c r="G324" s="239"/>
      <c r="H324" s="239"/>
      <c r="I324" s="239"/>
      <c r="J324" s="238"/>
    </row>
    <row r="325" spans="1:10" x14ac:dyDescent="0.25">
      <c r="A325" s="31"/>
      <c r="B325" s="80"/>
      <c r="C325" s="31"/>
      <c r="D325" s="243"/>
      <c r="E325" s="243"/>
      <c r="F325" s="239"/>
      <c r="G325" s="239"/>
      <c r="H325" s="239"/>
      <c r="I325" s="239"/>
      <c r="J325" s="238"/>
    </row>
    <row r="326" spans="1:10" x14ac:dyDescent="0.25">
      <c r="A326" s="31"/>
      <c r="B326" s="80"/>
      <c r="C326" s="31"/>
      <c r="D326" s="243"/>
      <c r="E326" s="243"/>
      <c r="F326" s="239"/>
      <c r="G326" s="239"/>
      <c r="H326" s="239"/>
      <c r="I326" s="239"/>
      <c r="J326" s="238"/>
    </row>
    <row r="327" spans="1:10" x14ac:dyDescent="0.25">
      <c r="A327" s="31"/>
      <c r="B327" s="80"/>
      <c r="C327" s="31"/>
      <c r="D327" s="243"/>
      <c r="E327" s="243"/>
      <c r="F327" s="239"/>
      <c r="G327" s="239"/>
      <c r="H327" s="239"/>
      <c r="I327" s="239"/>
      <c r="J327" s="238"/>
    </row>
    <row r="328" spans="1:10" x14ac:dyDescent="0.25">
      <c r="A328" s="31"/>
      <c r="B328" s="80"/>
      <c r="C328" s="31"/>
      <c r="D328" s="243"/>
      <c r="E328" s="243"/>
      <c r="F328" s="239"/>
      <c r="G328" s="239"/>
      <c r="H328" s="239"/>
      <c r="I328" s="239"/>
      <c r="J328" s="238"/>
    </row>
    <row r="329" spans="1:10" x14ac:dyDescent="0.25">
      <c r="A329" s="31"/>
      <c r="B329" s="80"/>
      <c r="C329" s="31"/>
      <c r="D329" s="243"/>
      <c r="E329" s="243"/>
      <c r="F329" s="239"/>
      <c r="G329" s="239"/>
      <c r="H329" s="239"/>
      <c r="I329" s="239"/>
      <c r="J329" s="238"/>
    </row>
    <row r="330" spans="1:10" x14ac:dyDescent="0.25">
      <c r="A330" s="31"/>
      <c r="B330" s="80"/>
      <c r="C330" s="31"/>
      <c r="D330" s="243"/>
      <c r="E330" s="243"/>
      <c r="F330" s="239"/>
      <c r="G330" s="239"/>
      <c r="H330" s="239"/>
      <c r="I330" s="239"/>
      <c r="J330" s="238"/>
    </row>
    <row r="331" spans="1:10" x14ac:dyDescent="0.25">
      <c r="A331" s="31"/>
      <c r="B331" s="80"/>
      <c r="C331" s="31"/>
      <c r="D331" s="243"/>
      <c r="E331" s="243"/>
      <c r="F331" s="256"/>
      <c r="G331" s="256"/>
      <c r="H331" s="256"/>
      <c r="I331" s="256"/>
      <c r="J331" s="238"/>
    </row>
    <row r="332" spans="1:10" x14ac:dyDescent="0.25">
      <c r="A332" s="31"/>
      <c r="B332" s="80"/>
      <c r="C332" s="31"/>
      <c r="D332" s="243"/>
      <c r="E332" s="243"/>
      <c r="F332" s="256"/>
      <c r="G332" s="256"/>
      <c r="H332" s="256"/>
      <c r="I332" s="256"/>
      <c r="J332" s="238"/>
    </row>
    <row r="333" spans="1:10" x14ac:dyDescent="0.25">
      <c r="A333" s="31"/>
      <c r="B333" s="80"/>
      <c r="C333" s="31"/>
      <c r="D333" s="243"/>
      <c r="E333" s="243"/>
      <c r="F333" s="256"/>
      <c r="G333" s="256"/>
      <c r="H333" s="256"/>
      <c r="I333" s="256"/>
      <c r="J333" s="238"/>
    </row>
    <row r="334" spans="1:10" x14ac:dyDescent="0.25">
      <c r="A334" s="31"/>
      <c r="B334" s="80"/>
      <c r="C334" s="31"/>
      <c r="D334" s="243"/>
      <c r="E334" s="243"/>
      <c r="F334" s="256"/>
      <c r="G334" s="256"/>
      <c r="H334" s="256"/>
      <c r="I334" s="256"/>
      <c r="J334" s="238"/>
    </row>
    <row r="335" spans="1:10" x14ac:dyDescent="0.25">
      <c r="A335" s="31"/>
      <c r="B335" s="80"/>
      <c r="C335" s="31"/>
      <c r="D335" s="243"/>
      <c r="E335" s="243"/>
      <c r="F335" s="239"/>
      <c r="G335" s="239"/>
      <c r="H335" s="239"/>
      <c r="I335" s="239"/>
      <c r="J335" s="238"/>
    </row>
    <row r="336" spans="1:10" x14ac:dyDescent="0.25">
      <c r="A336" s="31"/>
      <c r="B336" s="80"/>
      <c r="C336" s="31"/>
      <c r="D336" s="243"/>
      <c r="E336" s="243"/>
      <c r="F336" s="239"/>
      <c r="G336" s="239"/>
      <c r="H336" s="239"/>
      <c r="I336" s="239"/>
      <c r="J336" s="238"/>
    </row>
    <row r="337" spans="1:10" x14ac:dyDescent="0.25">
      <c r="A337" s="31"/>
      <c r="B337" s="80"/>
      <c r="C337" s="31"/>
      <c r="D337" s="243"/>
      <c r="E337" s="243"/>
      <c r="F337" s="239"/>
      <c r="G337" s="239"/>
      <c r="H337" s="239"/>
      <c r="I337" s="239"/>
      <c r="J337" s="238"/>
    </row>
    <row r="338" spans="1:10" x14ac:dyDescent="0.25">
      <c r="A338" s="31"/>
      <c r="B338" s="80"/>
      <c r="C338" s="31"/>
      <c r="D338" s="243"/>
      <c r="E338" s="243"/>
      <c r="F338" s="239"/>
      <c r="G338" s="239"/>
      <c r="H338" s="239"/>
      <c r="I338" s="239"/>
      <c r="J338" s="238"/>
    </row>
    <row r="340" spans="1:10" ht="58.5" customHeight="1" x14ac:dyDescent="0.25">
      <c r="A340" s="43" t="s">
        <v>0</v>
      </c>
      <c r="B340" s="2" t="s">
        <v>1</v>
      </c>
      <c r="C340" s="15" t="s">
        <v>4</v>
      </c>
      <c r="D340" s="972" t="s">
        <v>2</v>
      </c>
      <c r="E340" s="973"/>
      <c r="F340" s="17" t="s">
        <v>5</v>
      </c>
      <c r="G340" s="17" t="s">
        <v>12</v>
      </c>
      <c r="H340" s="9" t="s">
        <v>3</v>
      </c>
      <c r="I340" s="20" t="s">
        <v>6</v>
      </c>
      <c r="J340" s="133" t="s">
        <v>7</v>
      </c>
    </row>
    <row r="341" spans="1:10" x14ac:dyDescent="0.25">
      <c r="A341" s="144">
        <v>1</v>
      </c>
      <c r="B341" s="11">
        <v>2</v>
      </c>
      <c r="C341" s="141">
        <v>3</v>
      </c>
      <c r="D341" s="974">
        <v>4</v>
      </c>
      <c r="E341" s="975"/>
      <c r="F341" s="10">
        <v>5</v>
      </c>
      <c r="G341" s="10">
        <v>6</v>
      </c>
      <c r="H341" s="10">
        <v>7</v>
      </c>
      <c r="I341" s="23">
        <v>8</v>
      </c>
      <c r="J341" s="133">
        <v>9</v>
      </c>
    </row>
    <row r="342" spans="1:10" x14ac:dyDescent="0.25">
      <c r="A342" s="44"/>
      <c r="B342" s="30"/>
      <c r="C342" s="31"/>
      <c r="D342" s="142"/>
      <c r="E342" s="84">
        <f>E343+E344</f>
        <v>170</v>
      </c>
      <c r="F342" s="32"/>
      <c r="G342" s="32"/>
      <c r="H342" s="84" t="str">
        <f>H344</f>
        <v>-</v>
      </c>
      <c r="I342" s="33"/>
      <c r="J342" s="160"/>
    </row>
    <row r="343" spans="1:10" x14ac:dyDescent="0.25">
      <c r="A343" s="1048" t="s">
        <v>44</v>
      </c>
      <c r="B343" s="1005" t="s">
        <v>798</v>
      </c>
      <c r="C343" s="1021" t="s">
        <v>59</v>
      </c>
      <c r="D343" s="26" t="s">
        <v>10</v>
      </c>
      <c r="E343" s="27">
        <f>E346+E347+E349</f>
        <v>160</v>
      </c>
      <c r="F343" s="397">
        <f>F346+F347+F349</f>
        <v>162</v>
      </c>
      <c r="G343" s="397">
        <f>G346+G347+G349</f>
        <v>162</v>
      </c>
      <c r="H343" s="27">
        <v>0</v>
      </c>
      <c r="I343" s="29" t="s">
        <v>11</v>
      </c>
      <c r="J343" s="981" t="s">
        <v>17</v>
      </c>
    </row>
    <row r="344" spans="1:10" ht="21.75" customHeight="1" x14ac:dyDescent="0.25">
      <c r="A344" s="1048"/>
      <c r="B344" s="1005"/>
      <c r="C344" s="1023"/>
      <c r="D344" s="26" t="s">
        <v>60</v>
      </c>
      <c r="E344" s="27">
        <f>E345+E348</f>
        <v>10</v>
      </c>
      <c r="F344" s="397" t="s">
        <v>11</v>
      </c>
      <c r="G344" s="397" t="s">
        <v>11</v>
      </c>
      <c r="H344" s="397" t="s">
        <v>11</v>
      </c>
      <c r="I344" s="131" t="s">
        <v>11</v>
      </c>
      <c r="J344" s="983"/>
    </row>
    <row r="345" spans="1:10" ht="51" x14ac:dyDescent="0.25">
      <c r="A345" s="384" t="s">
        <v>13</v>
      </c>
      <c r="B345" s="163" t="s">
        <v>51</v>
      </c>
      <c r="C345" s="141" t="s">
        <v>11</v>
      </c>
      <c r="D345" s="136" t="s">
        <v>60</v>
      </c>
      <c r="E345" s="139">
        <v>5</v>
      </c>
      <c r="F345" s="393" t="s">
        <v>11</v>
      </c>
      <c r="G345" s="139" t="s">
        <v>11</v>
      </c>
      <c r="H345" s="140" t="s">
        <v>11</v>
      </c>
      <c r="I345" s="21" t="s">
        <v>11</v>
      </c>
      <c r="J345" s="273" t="s">
        <v>673</v>
      </c>
    </row>
    <row r="346" spans="1:10" ht="64.5" x14ac:dyDescent="0.25">
      <c r="A346" s="384" t="s">
        <v>15</v>
      </c>
      <c r="B346" s="396" t="s">
        <v>799</v>
      </c>
      <c r="C346" s="141" t="s">
        <v>11</v>
      </c>
      <c r="D346" s="391" t="s">
        <v>10</v>
      </c>
      <c r="E346" s="139">
        <v>110</v>
      </c>
      <c r="F346" s="139">
        <v>111</v>
      </c>
      <c r="G346" s="139">
        <v>111</v>
      </c>
      <c r="H346" s="140">
        <v>0</v>
      </c>
      <c r="I346" s="21" t="s">
        <v>11</v>
      </c>
      <c r="J346" s="273" t="s">
        <v>673</v>
      </c>
    </row>
    <row r="347" spans="1:10" ht="25.5" x14ac:dyDescent="0.25">
      <c r="A347" s="1066" t="s">
        <v>16</v>
      </c>
      <c r="B347" s="1097" t="s">
        <v>52</v>
      </c>
      <c r="C347" s="1044" t="s">
        <v>11</v>
      </c>
      <c r="D347" s="391" t="s">
        <v>10</v>
      </c>
      <c r="E347" s="139">
        <v>30</v>
      </c>
      <c r="F347" s="139">
        <v>31</v>
      </c>
      <c r="G347" s="139">
        <v>31</v>
      </c>
      <c r="H347" s="139">
        <v>0</v>
      </c>
      <c r="I347" s="21" t="s">
        <v>11</v>
      </c>
      <c r="J347" s="273" t="s">
        <v>673</v>
      </c>
    </row>
    <row r="348" spans="1:10" ht="25.5" x14ac:dyDescent="0.25">
      <c r="A348" s="1068"/>
      <c r="B348" s="1097"/>
      <c r="C348" s="1044"/>
      <c r="D348" s="391" t="s">
        <v>60</v>
      </c>
      <c r="E348" s="139">
        <v>5</v>
      </c>
      <c r="F348" s="139" t="s">
        <v>11</v>
      </c>
      <c r="G348" s="139" t="s">
        <v>11</v>
      </c>
      <c r="H348" s="139" t="s">
        <v>11</v>
      </c>
      <c r="I348" s="21" t="s">
        <v>11</v>
      </c>
      <c r="J348" s="273" t="s">
        <v>673</v>
      </c>
    </row>
    <row r="349" spans="1:10" ht="38.25" x14ac:dyDescent="0.25">
      <c r="A349" s="190" t="s">
        <v>276</v>
      </c>
      <c r="B349" s="163" t="s">
        <v>53</v>
      </c>
      <c r="C349" s="141" t="s">
        <v>11</v>
      </c>
      <c r="D349" s="136" t="s">
        <v>10</v>
      </c>
      <c r="E349" s="139">
        <v>20</v>
      </c>
      <c r="F349" s="393">
        <v>20</v>
      </c>
      <c r="G349" s="393">
        <v>20</v>
      </c>
      <c r="H349" s="393">
        <v>0</v>
      </c>
      <c r="I349" s="393" t="s">
        <v>11</v>
      </c>
      <c r="J349" s="376" t="s">
        <v>673</v>
      </c>
    </row>
    <row r="351" spans="1:10" ht="27" customHeight="1" x14ac:dyDescent="0.25">
      <c r="A351" s="1096" t="s">
        <v>800</v>
      </c>
      <c r="B351" s="1096"/>
      <c r="C351" s="1096"/>
      <c r="D351" s="1096"/>
      <c r="E351" s="1096"/>
      <c r="F351" s="1096"/>
      <c r="G351" s="1096"/>
      <c r="H351" s="1096"/>
      <c r="I351" s="1096"/>
    </row>
    <row r="352" spans="1:10" ht="15" x14ac:dyDescent="0.25">
      <c r="A352" s="235"/>
      <c r="B352" s="235"/>
      <c r="C352" s="235"/>
      <c r="D352" s="235"/>
      <c r="E352" s="235"/>
      <c r="F352" s="235"/>
      <c r="G352" s="235"/>
      <c r="H352" s="235"/>
      <c r="I352" s="235"/>
    </row>
    <row r="353" spans="1:10" ht="15" x14ac:dyDescent="0.25">
      <c r="A353" s="235"/>
      <c r="B353" s="235"/>
      <c r="C353" s="235"/>
      <c r="D353" s="235"/>
      <c r="E353" s="235"/>
      <c r="F353" s="235"/>
      <c r="G353" s="235"/>
      <c r="H353" s="235"/>
      <c r="I353" s="235"/>
    </row>
    <row r="354" spans="1:10" ht="15" x14ac:dyDescent="0.25">
      <c r="A354" s="235"/>
      <c r="B354" s="235"/>
      <c r="C354" s="235"/>
      <c r="D354" s="235"/>
      <c r="E354" s="235"/>
      <c r="F354" s="235"/>
      <c r="G354" s="235"/>
      <c r="H354" s="235"/>
      <c r="I354" s="235"/>
    </row>
    <row r="355" spans="1:10" ht="15" x14ac:dyDescent="0.25">
      <c r="A355" s="235"/>
      <c r="B355" s="235"/>
      <c r="C355" s="235"/>
      <c r="D355" s="235"/>
      <c r="E355" s="235"/>
      <c r="F355" s="235"/>
      <c r="G355" s="235"/>
      <c r="H355" s="235"/>
      <c r="I355" s="235"/>
    </row>
    <row r="356" spans="1:10" ht="15" x14ac:dyDescent="0.25">
      <c r="A356" s="235"/>
      <c r="B356" s="235"/>
      <c r="C356" s="235"/>
      <c r="D356" s="235"/>
      <c r="E356" s="235"/>
      <c r="F356" s="235"/>
      <c r="G356" s="235"/>
      <c r="H356" s="235"/>
      <c r="I356" s="235"/>
    </row>
    <row r="357" spans="1:10" ht="15" x14ac:dyDescent="0.25">
      <c r="A357" s="235"/>
      <c r="B357" s="235"/>
      <c r="C357" s="235"/>
      <c r="D357" s="235"/>
      <c r="E357" s="235"/>
      <c r="F357" s="235"/>
      <c r="G357" s="235"/>
      <c r="H357" s="235"/>
      <c r="I357" s="235"/>
    </row>
    <row r="358" spans="1:10" ht="15" x14ac:dyDescent="0.25">
      <c r="A358" s="235"/>
      <c r="B358" s="235"/>
      <c r="C358" s="235"/>
      <c r="D358" s="235"/>
      <c r="E358" s="235"/>
      <c r="F358" s="235"/>
      <c r="G358" s="235"/>
      <c r="H358" s="235"/>
      <c r="I358" s="235"/>
    </row>
    <row r="359" spans="1:10" ht="15" x14ac:dyDescent="0.25">
      <c r="A359" s="152"/>
      <c r="B359" s="152"/>
      <c r="C359" s="152"/>
      <c r="D359" s="152"/>
      <c r="E359" s="152"/>
      <c r="F359" s="152"/>
      <c r="G359" s="152"/>
      <c r="H359" s="152"/>
      <c r="I359" s="152"/>
    </row>
    <row r="360" spans="1:10" ht="54.75" customHeight="1" x14ac:dyDescent="0.25">
      <c r="A360" s="43" t="s">
        <v>0</v>
      </c>
      <c r="B360" s="2" t="s">
        <v>1</v>
      </c>
      <c r="C360" s="15" t="s">
        <v>4</v>
      </c>
      <c r="D360" s="972" t="s">
        <v>2</v>
      </c>
      <c r="E360" s="973"/>
      <c r="F360" s="17" t="s">
        <v>5</v>
      </c>
      <c r="G360" s="17" t="s">
        <v>12</v>
      </c>
      <c r="H360" s="9" t="s">
        <v>3</v>
      </c>
      <c r="I360" s="20" t="s">
        <v>6</v>
      </c>
      <c r="J360" s="133" t="s">
        <v>7</v>
      </c>
    </row>
    <row r="361" spans="1:10" x14ac:dyDescent="0.25">
      <c r="A361" s="233">
        <v>1</v>
      </c>
      <c r="B361" s="57">
        <v>2</v>
      </c>
      <c r="C361" s="234">
        <v>3</v>
      </c>
      <c r="D361" s="1075">
        <v>4</v>
      </c>
      <c r="E361" s="1076"/>
      <c r="F361" s="58">
        <v>5</v>
      </c>
      <c r="G361" s="58">
        <v>6</v>
      </c>
      <c r="H361" s="58">
        <v>7</v>
      </c>
      <c r="I361" s="59">
        <v>8</v>
      </c>
      <c r="J361" s="232">
        <v>9</v>
      </c>
    </row>
    <row r="362" spans="1:10" x14ac:dyDescent="0.25">
      <c r="A362" s="72"/>
      <c r="B362" s="73"/>
      <c r="C362" s="74"/>
      <c r="D362" s="62"/>
      <c r="E362" s="114">
        <f>E363+E364+E365+E366</f>
        <v>0</v>
      </c>
      <c r="F362" s="63"/>
      <c r="G362" s="63"/>
      <c r="H362" s="114"/>
      <c r="I362" s="75"/>
      <c r="J362" s="64"/>
    </row>
    <row r="363" spans="1:10" x14ac:dyDescent="0.25">
      <c r="A363" s="1119">
        <v>5</v>
      </c>
      <c r="B363" s="1120" t="s">
        <v>1159</v>
      </c>
      <c r="C363" s="1122"/>
      <c r="D363" s="201" t="s">
        <v>9</v>
      </c>
      <c r="E363" s="240">
        <v>0</v>
      </c>
      <c r="F363" s="398" t="s">
        <v>11</v>
      </c>
      <c r="G363" s="398" t="s">
        <v>11</v>
      </c>
      <c r="H363" s="398" t="s">
        <v>11</v>
      </c>
      <c r="I363" s="398" t="s">
        <v>11</v>
      </c>
      <c r="J363" s="981" t="s">
        <v>801</v>
      </c>
    </row>
    <row r="364" spans="1:10" ht="15.75" customHeight="1" x14ac:dyDescent="0.25">
      <c r="A364" s="1003"/>
      <c r="B364" s="1120"/>
      <c r="C364" s="1123"/>
      <c r="D364" s="26" t="s">
        <v>8</v>
      </c>
      <c r="E364" s="27">
        <v>0</v>
      </c>
      <c r="F364" s="397" t="s">
        <v>11</v>
      </c>
      <c r="G364" s="397" t="s">
        <v>11</v>
      </c>
      <c r="H364" s="397" t="s">
        <v>11</v>
      </c>
      <c r="I364" s="397" t="s">
        <v>11</v>
      </c>
      <c r="J364" s="982"/>
    </row>
    <row r="365" spans="1:10" x14ac:dyDescent="0.25">
      <c r="A365" s="1003"/>
      <c r="B365" s="1120"/>
      <c r="C365" s="1123"/>
      <c r="D365" s="26" t="s">
        <v>10</v>
      </c>
      <c r="E365" s="397">
        <v>0</v>
      </c>
      <c r="F365" s="397" t="s">
        <v>11</v>
      </c>
      <c r="G365" s="397" t="s">
        <v>11</v>
      </c>
      <c r="H365" s="397" t="s">
        <v>11</v>
      </c>
      <c r="I365" s="397" t="s">
        <v>11</v>
      </c>
      <c r="J365" s="982"/>
    </row>
    <row r="366" spans="1:10" x14ac:dyDescent="0.25">
      <c r="A366" s="1003"/>
      <c r="B366" s="1121"/>
      <c r="C366" s="1123"/>
      <c r="D366" s="26" t="s">
        <v>27</v>
      </c>
      <c r="E366" s="397">
        <v>0</v>
      </c>
      <c r="F366" s="397" t="s">
        <v>11</v>
      </c>
      <c r="G366" s="397" t="s">
        <v>11</v>
      </c>
      <c r="H366" s="397" t="s">
        <v>11</v>
      </c>
      <c r="I366" s="397" t="s">
        <v>11</v>
      </c>
      <c r="J366" s="983"/>
    </row>
    <row r="367" spans="1:10" ht="29.25" customHeight="1" x14ac:dyDescent="0.25">
      <c r="A367" s="237"/>
      <c r="B367" s="237"/>
      <c r="C367" s="237"/>
      <c r="D367" s="237"/>
      <c r="E367" s="237"/>
      <c r="F367" s="237"/>
      <c r="G367" s="237"/>
      <c r="H367" s="237"/>
      <c r="I367" s="237"/>
      <c r="J367" s="237"/>
    </row>
    <row r="368" spans="1:10" ht="29.25" customHeight="1" x14ac:dyDescent="0.25">
      <c r="A368" s="237"/>
      <c r="B368" s="237"/>
      <c r="C368" s="237"/>
      <c r="D368" s="237"/>
      <c r="E368" s="237"/>
      <c r="F368" s="237"/>
      <c r="G368" s="237"/>
      <c r="H368" s="237"/>
      <c r="I368" s="237"/>
      <c r="J368" s="237"/>
    </row>
    <row r="369" spans="1:10" ht="29.25" customHeight="1" x14ac:dyDescent="0.25">
      <c r="A369" s="394"/>
      <c r="B369" s="394"/>
      <c r="C369" s="394"/>
      <c r="D369" s="394"/>
      <c r="E369" s="394"/>
      <c r="F369" s="394"/>
      <c r="G369" s="394"/>
      <c r="H369" s="394"/>
      <c r="I369" s="394"/>
      <c r="J369" s="394"/>
    </row>
    <row r="370" spans="1:10" ht="29.25" customHeight="1" x14ac:dyDescent="0.25">
      <c r="A370" s="394"/>
      <c r="B370" s="394"/>
      <c r="C370" s="394"/>
      <c r="D370" s="394"/>
      <c r="E370" s="394"/>
      <c r="F370" s="394"/>
      <c r="G370" s="394"/>
      <c r="H370" s="394"/>
      <c r="I370" s="394"/>
      <c r="J370" s="394"/>
    </row>
    <row r="371" spans="1:10" ht="29.25" customHeight="1" x14ac:dyDescent="0.25">
      <c r="A371" s="394"/>
      <c r="B371" s="394"/>
      <c r="C371" s="394"/>
      <c r="D371" s="394"/>
      <c r="E371" s="394"/>
      <c r="F371" s="394"/>
      <c r="G371" s="394"/>
      <c r="H371" s="394"/>
      <c r="I371" s="394"/>
      <c r="J371" s="394"/>
    </row>
    <row r="372" spans="1:10" ht="29.25" customHeight="1" x14ac:dyDescent="0.25">
      <c r="A372" s="394"/>
      <c r="B372" s="394"/>
      <c r="C372" s="394"/>
      <c r="D372" s="394"/>
      <c r="E372" s="394"/>
      <c r="F372" s="394"/>
      <c r="G372" s="394"/>
      <c r="H372" s="394"/>
      <c r="I372" s="394"/>
      <c r="J372" s="394"/>
    </row>
    <row r="373" spans="1:10" ht="29.25" customHeight="1" x14ac:dyDescent="0.25">
      <c r="A373" s="394"/>
      <c r="B373" s="394"/>
      <c r="C373" s="394"/>
      <c r="D373" s="394"/>
      <c r="E373" s="394"/>
      <c r="F373" s="394"/>
      <c r="G373" s="394"/>
      <c r="H373" s="394"/>
      <c r="I373" s="394"/>
      <c r="J373" s="394"/>
    </row>
    <row r="374" spans="1:10" ht="29.25" customHeight="1" x14ac:dyDescent="0.25">
      <c r="A374" s="237"/>
      <c r="B374" s="237"/>
      <c r="C374" s="237"/>
      <c r="D374" s="237"/>
      <c r="E374" s="237"/>
      <c r="F374" s="237"/>
      <c r="G374" s="237"/>
      <c r="H374" s="237"/>
      <c r="I374" s="237"/>
      <c r="J374" s="237"/>
    </row>
    <row r="375" spans="1:10" ht="29.25" customHeight="1" x14ac:dyDescent="0.25">
      <c r="A375" s="394"/>
      <c r="B375" s="394"/>
      <c r="C375" s="394"/>
      <c r="D375" s="394"/>
      <c r="E375" s="394"/>
      <c r="F375" s="394"/>
      <c r="G375" s="394"/>
      <c r="H375" s="394"/>
      <c r="I375" s="394"/>
      <c r="J375" s="394"/>
    </row>
    <row r="376" spans="1:10" ht="29.25" customHeight="1" x14ac:dyDescent="0.25">
      <c r="A376" s="237"/>
      <c r="B376" s="237"/>
      <c r="C376" s="237"/>
      <c r="D376" s="237"/>
      <c r="E376" s="237"/>
      <c r="F376" s="237"/>
      <c r="G376" s="237"/>
      <c r="H376" s="237"/>
      <c r="I376" s="237"/>
      <c r="J376" s="237"/>
    </row>
    <row r="377" spans="1:10" ht="29.25" customHeight="1" x14ac:dyDescent="0.25">
      <c r="A377" s="237"/>
      <c r="B377" s="237"/>
      <c r="C377" s="237"/>
      <c r="D377" s="237"/>
      <c r="E377" s="237"/>
      <c r="F377" s="237"/>
      <c r="G377" s="237"/>
      <c r="H377" s="237"/>
      <c r="I377" s="237"/>
      <c r="J377" s="237"/>
    </row>
    <row r="379" spans="1:10" ht="55.5" customHeight="1" x14ac:dyDescent="0.25">
      <c r="A379" s="540" t="s">
        <v>0</v>
      </c>
      <c r="B379" s="541" t="s">
        <v>1</v>
      </c>
      <c r="C379" s="542" t="s">
        <v>4</v>
      </c>
      <c r="D379" s="1110" t="s">
        <v>2</v>
      </c>
      <c r="E379" s="1111"/>
      <c r="F379" s="543" t="s">
        <v>5</v>
      </c>
      <c r="G379" s="543" t="s">
        <v>12</v>
      </c>
      <c r="H379" s="544" t="s">
        <v>3</v>
      </c>
      <c r="I379" s="545" t="s">
        <v>6</v>
      </c>
      <c r="J379" s="546" t="s">
        <v>7</v>
      </c>
    </row>
    <row r="380" spans="1:10" x14ac:dyDescent="0.25">
      <c r="A380" s="547">
        <v>1</v>
      </c>
      <c r="B380" s="548">
        <v>2</v>
      </c>
      <c r="C380" s="549">
        <v>3</v>
      </c>
      <c r="D380" s="1112">
        <v>4</v>
      </c>
      <c r="E380" s="1113"/>
      <c r="F380" s="550">
        <v>5</v>
      </c>
      <c r="G380" s="550">
        <v>6</v>
      </c>
      <c r="H380" s="550">
        <v>7</v>
      </c>
      <c r="I380" s="551">
        <v>8</v>
      </c>
      <c r="J380" s="546">
        <v>9</v>
      </c>
    </row>
    <row r="381" spans="1:10" x14ac:dyDescent="0.25">
      <c r="A381" s="552"/>
      <c r="B381" s="553"/>
      <c r="C381" s="554"/>
      <c r="D381" s="555"/>
      <c r="E381" s="556">
        <f>E382+E383+E384+E385+E386</f>
        <v>26951</v>
      </c>
      <c r="F381" s="557"/>
      <c r="G381" s="557"/>
      <c r="H381" s="557"/>
      <c r="I381" s="558"/>
      <c r="J381" s="559"/>
    </row>
    <row r="382" spans="1:10" x14ac:dyDescent="0.25">
      <c r="A382" s="1114" t="s">
        <v>46</v>
      </c>
      <c r="B382" s="1115" t="s">
        <v>1160</v>
      </c>
      <c r="C382" s="1114" t="s">
        <v>59</v>
      </c>
      <c r="D382" s="560" t="s">
        <v>8</v>
      </c>
      <c r="E382" s="561">
        <f>E387</f>
        <v>10101</v>
      </c>
      <c r="F382" s="562" t="s">
        <v>11</v>
      </c>
      <c r="G382" s="562" t="s">
        <v>11</v>
      </c>
      <c r="H382" s="562" t="s">
        <v>11</v>
      </c>
      <c r="I382" s="562" t="s">
        <v>11</v>
      </c>
      <c r="J382" s="1116" t="s">
        <v>17</v>
      </c>
    </row>
    <row r="383" spans="1:10" x14ac:dyDescent="0.25">
      <c r="A383" s="1114"/>
      <c r="B383" s="1115"/>
      <c r="C383" s="1114"/>
      <c r="D383" s="560" t="s">
        <v>9</v>
      </c>
      <c r="E383" s="561">
        <f>E388</f>
        <v>4040.4</v>
      </c>
      <c r="F383" s="563" t="s">
        <v>11</v>
      </c>
      <c r="G383" s="563" t="s">
        <v>11</v>
      </c>
      <c r="H383" s="563" t="s">
        <v>11</v>
      </c>
      <c r="I383" s="563" t="s">
        <v>11</v>
      </c>
      <c r="J383" s="1117"/>
    </row>
    <row r="384" spans="1:10" x14ac:dyDescent="0.25">
      <c r="A384" s="1114"/>
      <c r="B384" s="1115"/>
      <c r="C384" s="1114"/>
      <c r="D384" s="560" t="s">
        <v>10</v>
      </c>
      <c r="E384" s="561">
        <f>E389</f>
        <v>6850</v>
      </c>
      <c r="F384" s="563" t="s">
        <v>11</v>
      </c>
      <c r="G384" s="563" t="s">
        <v>11</v>
      </c>
      <c r="H384" s="563" t="s">
        <v>11</v>
      </c>
      <c r="I384" s="563" t="s">
        <v>11</v>
      </c>
      <c r="J384" s="1117"/>
    </row>
    <row r="385" spans="1:10" ht="38.25" x14ac:dyDescent="0.25">
      <c r="A385" s="1114"/>
      <c r="B385" s="1115"/>
      <c r="C385" s="1114"/>
      <c r="D385" s="564" t="s">
        <v>93</v>
      </c>
      <c r="E385" s="565">
        <f>E391</f>
        <v>3600</v>
      </c>
      <c r="F385" s="566" t="s">
        <v>11</v>
      </c>
      <c r="G385" s="566" t="s">
        <v>11</v>
      </c>
      <c r="H385" s="566" t="s">
        <v>11</v>
      </c>
      <c r="I385" s="566" t="s">
        <v>11</v>
      </c>
      <c r="J385" s="1117"/>
    </row>
    <row r="386" spans="1:10" ht="51" x14ac:dyDescent="0.25">
      <c r="A386" s="1114"/>
      <c r="B386" s="1115"/>
      <c r="C386" s="1114"/>
      <c r="D386" s="564" t="s">
        <v>94</v>
      </c>
      <c r="E386" s="561">
        <f>E394+E395+E396</f>
        <v>2359.6</v>
      </c>
      <c r="F386" s="562" t="s">
        <v>11</v>
      </c>
      <c r="G386" s="562" t="s">
        <v>11</v>
      </c>
      <c r="H386" s="562" t="s">
        <v>11</v>
      </c>
      <c r="I386" s="562" t="s">
        <v>11</v>
      </c>
      <c r="J386" s="1118"/>
    </row>
    <row r="387" spans="1:10" ht="12.75" customHeight="1" x14ac:dyDescent="0.25">
      <c r="A387" s="1106" t="s">
        <v>92</v>
      </c>
      <c r="B387" s="1107" t="s">
        <v>91</v>
      </c>
      <c r="C387" s="549" t="s">
        <v>11</v>
      </c>
      <c r="D387" s="567" t="s">
        <v>8</v>
      </c>
      <c r="E387" s="568">
        <v>10101</v>
      </c>
      <c r="F387" s="550" t="s">
        <v>11</v>
      </c>
      <c r="G387" s="550" t="s">
        <v>11</v>
      </c>
      <c r="H387" s="550" t="s">
        <v>11</v>
      </c>
      <c r="I387" s="569" t="s">
        <v>11</v>
      </c>
      <c r="J387" s="546" t="s">
        <v>11</v>
      </c>
    </row>
    <row r="388" spans="1:10" ht="13.5" customHeight="1" x14ac:dyDescent="0.25">
      <c r="A388" s="1106"/>
      <c r="B388" s="1108"/>
      <c r="C388" s="549" t="s">
        <v>11</v>
      </c>
      <c r="D388" s="567" t="s">
        <v>9</v>
      </c>
      <c r="E388" s="570">
        <v>4040.4</v>
      </c>
      <c r="F388" s="571" t="s">
        <v>11</v>
      </c>
      <c r="G388" s="571" t="s">
        <v>11</v>
      </c>
      <c r="H388" s="572" t="s">
        <v>11</v>
      </c>
      <c r="I388" s="569" t="s">
        <v>11</v>
      </c>
      <c r="J388" s="546" t="s">
        <v>11</v>
      </c>
    </row>
    <row r="389" spans="1:10" ht="12.75" customHeight="1" x14ac:dyDescent="0.25">
      <c r="A389" s="1109"/>
      <c r="B389" s="573" t="s">
        <v>802</v>
      </c>
      <c r="C389" s="1218" t="s">
        <v>11</v>
      </c>
      <c r="D389" s="1220" t="s">
        <v>10</v>
      </c>
      <c r="E389" s="1222">
        <v>6850</v>
      </c>
      <c r="F389" s="571" t="s">
        <v>11</v>
      </c>
      <c r="G389" s="571" t="s">
        <v>11</v>
      </c>
      <c r="H389" s="572" t="s">
        <v>11</v>
      </c>
      <c r="I389" s="569" t="s">
        <v>11</v>
      </c>
      <c r="J389" s="546" t="s">
        <v>11</v>
      </c>
    </row>
    <row r="390" spans="1:10" ht="11.25" customHeight="1" x14ac:dyDescent="0.25">
      <c r="A390" s="1109"/>
      <c r="B390" s="574" t="s">
        <v>803</v>
      </c>
      <c r="C390" s="1219"/>
      <c r="D390" s="1221"/>
      <c r="E390" s="1223"/>
      <c r="F390" s="571" t="s">
        <v>11</v>
      </c>
      <c r="G390" s="571" t="s">
        <v>11</v>
      </c>
      <c r="H390" s="572" t="s">
        <v>11</v>
      </c>
      <c r="I390" s="569" t="s">
        <v>11</v>
      </c>
      <c r="J390" s="546" t="s">
        <v>11</v>
      </c>
    </row>
    <row r="391" spans="1:10" ht="13.5" customHeight="1" x14ac:dyDescent="0.25">
      <c r="A391" s="1224"/>
      <c r="B391" s="575" t="s">
        <v>804</v>
      </c>
      <c r="C391" s="1218" t="s">
        <v>11</v>
      </c>
      <c r="D391" s="1233" t="s">
        <v>93</v>
      </c>
      <c r="E391" s="1222">
        <v>3600</v>
      </c>
      <c r="F391" s="571" t="s">
        <v>11</v>
      </c>
      <c r="G391" s="571" t="s">
        <v>11</v>
      </c>
      <c r="H391" s="572" t="s">
        <v>11</v>
      </c>
      <c r="I391" s="569" t="s">
        <v>11</v>
      </c>
      <c r="J391" s="546" t="s">
        <v>11</v>
      </c>
    </row>
    <row r="392" spans="1:10" ht="13.5" customHeight="1" x14ac:dyDescent="0.25">
      <c r="A392" s="1225"/>
      <c r="B392" s="576" t="s">
        <v>805</v>
      </c>
      <c r="C392" s="1227"/>
      <c r="D392" s="1234"/>
      <c r="E392" s="1236"/>
      <c r="F392" s="571" t="s">
        <v>11</v>
      </c>
      <c r="G392" s="571" t="s">
        <v>11</v>
      </c>
      <c r="H392" s="572" t="s">
        <v>11</v>
      </c>
      <c r="I392" s="569" t="s">
        <v>11</v>
      </c>
      <c r="J392" s="546" t="s">
        <v>11</v>
      </c>
    </row>
    <row r="393" spans="1:10" ht="12.75" customHeight="1" x14ac:dyDescent="0.25">
      <c r="A393" s="1226"/>
      <c r="B393" s="577" t="s">
        <v>806</v>
      </c>
      <c r="C393" s="1219"/>
      <c r="D393" s="1235"/>
      <c r="E393" s="1223"/>
      <c r="F393" s="571" t="s">
        <v>11</v>
      </c>
      <c r="G393" s="571" t="s">
        <v>11</v>
      </c>
      <c r="H393" s="572" t="s">
        <v>11</v>
      </c>
      <c r="I393" s="569" t="s">
        <v>11</v>
      </c>
      <c r="J393" s="546" t="s">
        <v>11</v>
      </c>
    </row>
    <row r="394" spans="1:10" ht="12.75" customHeight="1" x14ac:dyDescent="0.25">
      <c r="A394" s="1224"/>
      <c r="B394" s="578" t="s">
        <v>807</v>
      </c>
      <c r="C394" s="1237" t="s">
        <v>11</v>
      </c>
      <c r="D394" s="1101" t="s">
        <v>94</v>
      </c>
      <c r="E394" s="571">
        <v>79.599999999999994</v>
      </c>
      <c r="F394" s="571" t="s">
        <v>11</v>
      </c>
      <c r="G394" s="571" t="s">
        <v>11</v>
      </c>
      <c r="H394" s="572" t="s">
        <v>11</v>
      </c>
      <c r="I394" s="569" t="s">
        <v>11</v>
      </c>
      <c r="J394" s="546" t="s">
        <v>11</v>
      </c>
    </row>
    <row r="395" spans="1:10" ht="12" customHeight="1" x14ac:dyDescent="0.25">
      <c r="A395" s="1225"/>
      <c r="B395" s="578" t="s">
        <v>808</v>
      </c>
      <c r="C395" s="1237"/>
      <c r="D395" s="1101"/>
      <c r="E395" s="571">
        <v>1280</v>
      </c>
      <c r="F395" s="571" t="s">
        <v>11</v>
      </c>
      <c r="G395" s="571" t="s">
        <v>11</v>
      </c>
      <c r="H395" s="572" t="s">
        <v>11</v>
      </c>
      <c r="I395" s="569" t="s">
        <v>11</v>
      </c>
      <c r="J395" s="546" t="s">
        <v>11</v>
      </c>
    </row>
    <row r="396" spans="1:10" ht="25.5" customHeight="1" x14ac:dyDescent="0.25">
      <c r="A396" s="1226"/>
      <c r="B396" s="578" t="s">
        <v>809</v>
      </c>
      <c r="C396" s="1237"/>
      <c r="D396" s="1101"/>
      <c r="E396" s="571">
        <v>1000</v>
      </c>
      <c r="F396" s="571" t="s">
        <v>11</v>
      </c>
      <c r="G396" s="571" t="s">
        <v>11</v>
      </c>
      <c r="H396" s="572" t="s">
        <v>11</v>
      </c>
      <c r="I396" s="569" t="s">
        <v>11</v>
      </c>
      <c r="J396" s="546" t="s">
        <v>11</v>
      </c>
    </row>
    <row r="397" spans="1:10" ht="6.75" customHeight="1" x14ac:dyDescent="0.25">
      <c r="A397" s="552"/>
      <c r="B397" s="579"/>
      <c r="C397" s="554"/>
      <c r="D397" s="559"/>
      <c r="E397" s="580"/>
      <c r="F397" s="580"/>
      <c r="G397" s="580"/>
      <c r="H397" s="580"/>
      <c r="I397" s="580"/>
      <c r="J397" s="559"/>
    </row>
    <row r="398" spans="1:10" x14ac:dyDescent="0.25">
      <c r="A398" s="1103" t="s">
        <v>18</v>
      </c>
      <c r="B398" s="1103"/>
      <c r="C398" s="1103"/>
      <c r="D398" s="1103"/>
      <c r="E398" s="1103"/>
      <c r="F398" s="1103"/>
      <c r="G398" s="1103"/>
      <c r="H398" s="1103"/>
      <c r="I398" s="1103"/>
      <c r="J398" s="559"/>
    </row>
    <row r="399" spans="1:10" ht="15" x14ac:dyDescent="0.25">
      <c r="A399" s="1104" t="s">
        <v>0</v>
      </c>
      <c r="B399" s="1101" t="s">
        <v>19</v>
      </c>
      <c r="C399" s="1101" t="s">
        <v>20</v>
      </c>
      <c r="D399" s="1105" t="s">
        <v>685</v>
      </c>
      <c r="E399" s="1105"/>
      <c r="F399" s="1105">
        <v>2021</v>
      </c>
      <c r="G399" s="1105"/>
      <c r="H399" s="1105"/>
      <c r="I399" s="1105"/>
      <c r="J399" s="1101" t="s">
        <v>21</v>
      </c>
    </row>
    <row r="400" spans="1:10" ht="12" customHeight="1" x14ac:dyDescent="0.25">
      <c r="A400" s="1104"/>
      <c r="B400" s="1101"/>
      <c r="C400" s="1101"/>
      <c r="D400" s="1105"/>
      <c r="E400" s="1105"/>
      <c r="F400" s="1101" t="s">
        <v>22</v>
      </c>
      <c r="G400" s="1101"/>
      <c r="H400" s="1101" t="s">
        <v>24</v>
      </c>
      <c r="I400" s="1101"/>
      <c r="J400" s="1101"/>
    </row>
    <row r="401" spans="1:10" ht="15" x14ac:dyDescent="0.25">
      <c r="A401" s="581">
        <v>1</v>
      </c>
      <c r="B401" s="582">
        <v>2</v>
      </c>
      <c r="C401" s="582">
        <v>3</v>
      </c>
      <c r="D401" s="1102">
        <v>4</v>
      </c>
      <c r="E401" s="1102"/>
      <c r="F401" s="1102">
        <v>5</v>
      </c>
      <c r="G401" s="1102"/>
      <c r="H401" s="1102">
        <v>6</v>
      </c>
      <c r="I401" s="1102"/>
      <c r="J401" s="583">
        <v>7</v>
      </c>
    </row>
    <row r="402" spans="1:10" ht="24.75" customHeight="1" x14ac:dyDescent="0.25">
      <c r="A402" s="549" t="s">
        <v>42</v>
      </c>
      <c r="B402" s="578" t="s">
        <v>95</v>
      </c>
      <c r="C402" s="546" t="s">
        <v>49</v>
      </c>
      <c r="D402" s="1099" t="s">
        <v>11</v>
      </c>
      <c r="E402" s="1099"/>
      <c r="F402" s="1100">
        <v>1</v>
      </c>
      <c r="G402" s="1100"/>
      <c r="H402" s="1101" t="s">
        <v>11</v>
      </c>
      <c r="I402" s="1101"/>
      <c r="J402" s="584" t="s">
        <v>17</v>
      </c>
    </row>
    <row r="403" spans="1:10" ht="24" customHeight="1" x14ac:dyDescent="0.25">
      <c r="A403" s="549" t="s">
        <v>43</v>
      </c>
      <c r="B403" s="578" t="s">
        <v>96</v>
      </c>
      <c r="C403" s="546" t="s">
        <v>49</v>
      </c>
      <c r="D403" s="1099" t="s">
        <v>11</v>
      </c>
      <c r="E403" s="1099"/>
      <c r="F403" s="1100">
        <v>3</v>
      </c>
      <c r="G403" s="1100"/>
      <c r="H403" s="1101" t="s">
        <v>11</v>
      </c>
      <c r="I403" s="1101"/>
      <c r="J403" s="584" t="s">
        <v>17</v>
      </c>
    </row>
    <row r="404" spans="1:10" ht="25.5" customHeight="1" x14ac:dyDescent="0.25">
      <c r="A404" s="549" t="s">
        <v>34</v>
      </c>
      <c r="B404" s="578" t="s">
        <v>97</v>
      </c>
      <c r="C404" s="546" t="s">
        <v>49</v>
      </c>
      <c r="D404" s="1099" t="s">
        <v>11</v>
      </c>
      <c r="E404" s="1099"/>
      <c r="F404" s="1100">
        <v>3</v>
      </c>
      <c r="G404" s="1100"/>
      <c r="H404" s="1101" t="s">
        <v>11</v>
      </c>
      <c r="I404" s="1101"/>
      <c r="J404" s="584" t="s">
        <v>17</v>
      </c>
    </row>
    <row r="405" spans="1:10" ht="25.5" customHeight="1" x14ac:dyDescent="0.25">
      <c r="A405" s="31"/>
      <c r="B405" s="242"/>
      <c r="C405" s="244"/>
      <c r="D405" s="245"/>
      <c r="E405" s="245"/>
      <c r="F405" s="243"/>
      <c r="G405" s="243"/>
      <c r="H405" s="243"/>
      <c r="I405" s="243"/>
      <c r="J405" s="246"/>
    </row>
    <row r="406" spans="1:10" x14ac:dyDescent="0.25">
      <c r="A406" s="31"/>
      <c r="B406" s="242"/>
      <c r="C406" s="244"/>
      <c r="D406" s="245"/>
      <c r="E406" s="245"/>
      <c r="F406" s="243"/>
      <c r="G406" s="243"/>
      <c r="H406" s="243"/>
      <c r="I406" s="243"/>
      <c r="J406" s="246"/>
    </row>
    <row r="407" spans="1:10" ht="54.75" customHeight="1" x14ac:dyDescent="0.25">
      <c r="A407" s="43" t="s">
        <v>0</v>
      </c>
      <c r="B407" s="2" t="s">
        <v>1</v>
      </c>
      <c r="C407" s="15" t="s">
        <v>4</v>
      </c>
      <c r="D407" s="972" t="s">
        <v>2</v>
      </c>
      <c r="E407" s="973"/>
      <c r="F407" s="17" t="s">
        <v>5</v>
      </c>
      <c r="G407" s="17" t="s">
        <v>12</v>
      </c>
      <c r="H407" s="9" t="s">
        <v>3</v>
      </c>
      <c r="I407" s="20" t="s">
        <v>6</v>
      </c>
      <c r="J407" s="133" t="s">
        <v>7</v>
      </c>
    </row>
    <row r="408" spans="1:10" x14ac:dyDescent="0.25">
      <c r="A408" s="144">
        <v>1</v>
      </c>
      <c r="B408" s="11">
        <v>2</v>
      </c>
      <c r="C408" s="141">
        <v>3</v>
      </c>
      <c r="D408" s="974">
        <v>4</v>
      </c>
      <c r="E408" s="975"/>
      <c r="F408" s="10">
        <v>5</v>
      </c>
      <c r="G408" s="10">
        <v>6</v>
      </c>
      <c r="H408" s="10">
        <v>7</v>
      </c>
      <c r="I408" s="23">
        <v>8</v>
      </c>
      <c r="J408" s="133">
        <v>9</v>
      </c>
    </row>
    <row r="409" spans="1:10" x14ac:dyDescent="0.25">
      <c r="A409" s="44"/>
      <c r="B409" s="30"/>
      <c r="C409" s="31"/>
      <c r="D409" s="231"/>
      <c r="E409" s="84">
        <f>E410+E411+E412+E413</f>
        <v>8130.4000000000005</v>
      </c>
      <c r="F409" s="32"/>
      <c r="G409" s="32"/>
      <c r="H409" s="84">
        <f>H410+H411+H412</f>
        <v>8733</v>
      </c>
      <c r="I409" s="33"/>
      <c r="J409" s="381"/>
    </row>
    <row r="410" spans="1:10" ht="38.25" x14ac:dyDescent="0.25">
      <c r="A410" s="1238">
        <v>7</v>
      </c>
      <c r="B410" s="1143" t="s">
        <v>314</v>
      </c>
      <c r="C410" s="383"/>
      <c r="D410" s="26" t="s">
        <v>9</v>
      </c>
      <c r="E410" s="223">
        <f>E408+E458</f>
        <v>0</v>
      </c>
      <c r="F410" s="172" t="s">
        <v>11</v>
      </c>
      <c r="G410" s="172" t="s">
        <v>11</v>
      </c>
      <c r="H410" s="223">
        <f>H421</f>
        <v>1000</v>
      </c>
      <c r="I410" s="131" t="s">
        <v>11</v>
      </c>
      <c r="J410" s="236" t="s">
        <v>810</v>
      </c>
    </row>
    <row r="411" spans="1:10" x14ac:dyDescent="0.25">
      <c r="A411" s="1239"/>
      <c r="B411" s="1241"/>
      <c r="C411" s="382" t="s">
        <v>315</v>
      </c>
      <c r="D411" s="201" t="s">
        <v>10</v>
      </c>
      <c r="E411" s="183">
        <f>E425</f>
        <v>182.5</v>
      </c>
      <c r="F411" s="397">
        <f>F422+F425</f>
        <v>254.9</v>
      </c>
      <c r="G411" s="397">
        <f>G422+G425</f>
        <v>254.9</v>
      </c>
      <c r="H411" s="397">
        <f>H422+H425</f>
        <v>254.9</v>
      </c>
      <c r="I411" s="131">
        <f>(H411/E411)*100</f>
        <v>139.67123287671234</v>
      </c>
      <c r="J411" s="138" t="s">
        <v>61</v>
      </c>
    </row>
    <row r="412" spans="1:10" ht="38.25" x14ac:dyDescent="0.25">
      <c r="A412" s="1239"/>
      <c r="B412" s="1241"/>
      <c r="C412" s="1242"/>
      <c r="D412" s="224" t="s">
        <v>93</v>
      </c>
      <c r="E412" s="223">
        <f>E416+E419+E423</f>
        <v>7577.9000000000005</v>
      </c>
      <c r="F412" s="172" t="s">
        <v>11</v>
      </c>
      <c r="G412" s="172" t="s">
        <v>11</v>
      </c>
      <c r="H412" s="223">
        <f>H419+H423</f>
        <v>7478.1</v>
      </c>
      <c r="I412" s="131">
        <f>(H412/E412)*100</f>
        <v>98.683012444080802</v>
      </c>
      <c r="J412" s="399" t="s">
        <v>667</v>
      </c>
    </row>
    <row r="413" spans="1:10" ht="51" x14ac:dyDescent="0.25">
      <c r="A413" s="1240"/>
      <c r="B413" s="1144"/>
      <c r="C413" s="1014"/>
      <c r="D413" s="224" t="s">
        <v>832</v>
      </c>
      <c r="E413" s="397">
        <f>E417+E424</f>
        <v>370</v>
      </c>
      <c r="F413" s="393" t="s">
        <v>11</v>
      </c>
      <c r="G413" s="393" t="s">
        <v>11</v>
      </c>
      <c r="H413" s="397">
        <v>0</v>
      </c>
      <c r="I413" s="131" t="s">
        <v>11</v>
      </c>
      <c r="J413" s="399" t="s">
        <v>482</v>
      </c>
    </row>
    <row r="414" spans="1:10" ht="25.5" x14ac:dyDescent="0.25">
      <c r="A414" s="378">
        <v>1</v>
      </c>
      <c r="B414" s="387" t="s">
        <v>316</v>
      </c>
      <c r="C414" s="56" t="s">
        <v>11</v>
      </c>
      <c r="D414" s="56" t="s">
        <v>11</v>
      </c>
      <c r="E414" s="56" t="s">
        <v>11</v>
      </c>
      <c r="F414" s="56" t="s">
        <v>11</v>
      </c>
      <c r="G414" s="56" t="s">
        <v>11</v>
      </c>
      <c r="H414" s="56" t="s">
        <v>11</v>
      </c>
      <c r="I414" s="56" t="s">
        <v>11</v>
      </c>
      <c r="J414" s="122" t="s">
        <v>61</v>
      </c>
    </row>
    <row r="415" spans="1:10" ht="25.5" x14ac:dyDescent="0.25">
      <c r="A415" s="378">
        <v>2</v>
      </c>
      <c r="B415" s="387" t="s">
        <v>317</v>
      </c>
      <c r="C415" s="56" t="s">
        <v>11</v>
      </c>
      <c r="D415" s="56" t="s">
        <v>11</v>
      </c>
      <c r="E415" s="56" t="s">
        <v>11</v>
      </c>
      <c r="F415" s="56" t="s">
        <v>11</v>
      </c>
      <c r="G415" s="56" t="s">
        <v>11</v>
      </c>
      <c r="H415" s="56" t="s">
        <v>11</v>
      </c>
      <c r="I415" s="56" t="s">
        <v>11</v>
      </c>
      <c r="J415" s="378" t="s">
        <v>61</v>
      </c>
    </row>
    <row r="416" spans="1:10" ht="38.25" x14ac:dyDescent="0.25">
      <c r="A416" s="942">
        <v>3</v>
      </c>
      <c r="B416" s="956" t="s">
        <v>318</v>
      </c>
      <c r="C416" s="1132" t="s">
        <v>11</v>
      </c>
      <c r="D416" s="48" t="s">
        <v>93</v>
      </c>
      <c r="E416" s="393">
        <v>4930.6000000000004</v>
      </c>
      <c r="F416" s="393" t="s">
        <v>11</v>
      </c>
      <c r="G416" s="393" t="s">
        <v>11</v>
      </c>
      <c r="H416" s="393">
        <v>0</v>
      </c>
      <c r="I416" s="132" t="s">
        <v>11</v>
      </c>
      <c r="J416" s="379" t="s">
        <v>482</v>
      </c>
    </row>
    <row r="417" spans="1:10" ht="51" x14ac:dyDescent="0.25">
      <c r="A417" s="942"/>
      <c r="B417" s="956"/>
      <c r="C417" s="1243"/>
      <c r="D417" s="48" t="s">
        <v>832</v>
      </c>
      <c r="E417" s="393">
        <v>0</v>
      </c>
      <c r="F417" s="393" t="s">
        <v>11</v>
      </c>
      <c r="G417" s="393" t="s">
        <v>11</v>
      </c>
      <c r="H417" s="393">
        <v>0</v>
      </c>
      <c r="I417" s="132" t="s">
        <v>11</v>
      </c>
      <c r="J417" s="379" t="s">
        <v>482</v>
      </c>
    </row>
    <row r="418" spans="1:10" ht="25.5" x14ac:dyDescent="0.25">
      <c r="A418" s="942"/>
      <c r="B418" s="956"/>
      <c r="C418" s="1133"/>
      <c r="D418" s="391" t="s">
        <v>9</v>
      </c>
      <c r="E418" s="393">
        <v>0</v>
      </c>
      <c r="F418" s="393" t="s">
        <v>11</v>
      </c>
      <c r="G418" s="393" t="s">
        <v>11</v>
      </c>
      <c r="H418" s="393">
        <v>0</v>
      </c>
      <c r="I418" s="132" t="s">
        <v>11</v>
      </c>
      <c r="J418" s="379" t="s">
        <v>811</v>
      </c>
    </row>
    <row r="419" spans="1:10" ht="38.25" x14ac:dyDescent="0.25">
      <c r="A419" s="1244">
        <v>4</v>
      </c>
      <c r="B419" s="945" t="s">
        <v>319</v>
      </c>
      <c r="C419" s="1066" t="s">
        <v>315</v>
      </c>
      <c r="D419" s="48" t="s">
        <v>93</v>
      </c>
      <c r="E419" s="393">
        <v>144.1</v>
      </c>
      <c r="F419" s="393" t="s">
        <v>11</v>
      </c>
      <c r="G419" s="393" t="s">
        <v>11</v>
      </c>
      <c r="H419" s="393">
        <v>600</v>
      </c>
      <c r="I419" s="132">
        <f t="shared" ref="I419:I425" si="1">(H419/E419)*100</f>
        <v>416.37751561415683</v>
      </c>
      <c r="J419" s="378" t="s">
        <v>61</v>
      </c>
    </row>
    <row r="420" spans="1:10" ht="51" x14ac:dyDescent="0.25">
      <c r="A420" s="1126"/>
      <c r="B420" s="1190"/>
      <c r="C420" s="1067"/>
      <c r="D420" s="443" t="s">
        <v>832</v>
      </c>
      <c r="E420" s="393">
        <v>0</v>
      </c>
      <c r="F420" s="393" t="s">
        <v>11</v>
      </c>
      <c r="G420" s="393" t="s">
        <v>11</v>
      </c>
      <c r="H420" s="393">
        <v>0</v>
      </c>
      <c r="I420" s="132" t="s">
        <v>11</v>
      </c>
      <c r="J420" s="379" t="s">
        <v>482</v>
      </c>
    </row>
    <row r="421" spans="1:10" x14ac:dyDescent="0.25">
      <c r="A421" s="1126"/>
      <c r="B421" s="1190"/>
      <c r="C421" s="1067"/>
      <c r="D421" s="385" t="s">
        <v>9</v>
      </c>
      <c r="E421" s="393">
        <v>0</v>
      </c>
      <c r="F421" s="393" t="s">
        <v>11</v>
      </c>
      <c r="G421" s="393" t="s">
        <v>11</v>
      </c>
      <c r="H421" s="393">
        <v>1000</v>
      </c>
      <c r="I421" s="132" t="s">
        <v>11</v>
      </c>
      <c r="J421" s="378" t="s">
        <v>61</v>
      </c>
    </row>
    <row r="422" spans="1:10" x14ac:dyDescent="0.25">
      <c r="A422" s="1245"/>
      <c r="B422" s="1191"/>
      <c r="C422" s="1068"/>
      <c r="D422" s="385" t="s">
        <v>10</v>
      </c>
      <c r="E422" s="18">
        <v>0</v>
      </c>
      <c r="F422" s="393">
        <v>10</v>
      </c>
      <c r="G422" s="393">
        <v>10</v>
      </c>
      <c r="H422" s="393">
        <v>10</v>
      </c>
      <c r="I422" s="132" t="s">
        <v>11</v>
      </c>
      <c r="J422" s="378" t="s">
        <v>61</v>
      </c>
    </row>
    <row r="423" spans="1:10" ht="38.25" x14ac:dyDescent="0.25">
      <c r="A423" s="942">
        <v>5</v>
      </c>
      <c r="B423" s="960" t="s">
        <v>320</v>
      </c>
      <c r="C423" s="1016" t="s">
        <v>480</v>
      </c>
      <c r="D423" s="48" t="s">
        <v>93</v>
      </c>
      <c r="E423" s="393">
        <v>2503.1999999999998</v>
      </c>
      <c r="F423" s="393" t="s">
        <v>11</v>
      </c>
      <c r="G423" s="393" t="s">
        <v>11</v>
      </c>
      <c r="H423" s="393">
        <v>6878.1</v>
      </c>
      <c r="I423" s="132">
        <f t="shared" si="1"/>
        <v>274.77229146692241</v>
      </c>
      <c r="J423" s="378" t="s">
        <v>61</v>
      </c>
    </row>
    <row r="424" spans="1:10" ht="51" x14ac:dyDescent="0.25">
      <c r="A424" s="942"/>
      <c r="B424" s="960"/>
      <c r="C424" s="1017"/>
      <c r="D424" s="48" t="s">
        <v>832</v>
      </c>
      <c r="E424" s="393">
        <v>370</v>
      </c>
      <c r="F424" s="393" t="s">
        <v>11</v>
      </c>
      <c r="G424" s="393" t="s">
        <v>11</v>
      </c>
      <c r="H424" s="393">
        <v>0</v>
      </c>
      <c r="I424" s="132" t="s">
        <v>11</v>
      </c>
      <c r="J424" s="379" t="s">
        <v>482</v>
      </c>
    </row>
    <row r="425" spans="1:10" x14ac:dyDescent="0.25">
      <c r="A425" s="942"/>
      <c r="B425" s="960"/>
      <c r="C425" s="1018"/>
      <c r="D425" s="202" t="s">
        <v>10</v>
      </c>
      <c r="E425" s="393">
        <v>182.5</v>
      </c>
      <c r="F425" s="393">
        <v>244.9</v>
      </c>
      <c r="G425" s="393">
        <v>244.9</v>
      </c>
      <c r="H425" s="393">
        <v>244.9</v>
      </c>
      <c r="I425" s="132">
        <f t="shared" si="1"/>
        <v>134.1917808219178</v>
      </c>
      <c r="J425" s="378" t="s">
        <v>61</v>
      </c>
    </row>
    <row r="426" spans="1:10" ht="38.25" x14ac:dyDescent="0.25">
      <c r="A426" s="378">
        <v>6</v>
      </c>
      <c r="B426" s="387" t="s">
        <v>321</v>
      </c>
      <c r="C426" s="377" t="s">
        <v>11</v>
      </c>
      <c r="D426" s="377" t="s">
        <v>11</v>
      </c>
      <c r="E426" s="377" t="s">
        <v>11</v>
      </c>
      <c r="F426" s="377" t="s">
        <v>11</v>
      </c>
      <c r="G426" s="377" t="s">
        <v>11</v>
      </c>
      <c r="H426" s="377" t="s">
        <v>11</v>
      </c>
      <c r="I426" s="377" t="s">
        <v>11</v>
      </c>
      <c r="J426" s="378" t="s">
        <v>61</v>
      </c>
    </row>
    <row r="427" spans="1:10" ht="15" x14ac:dyDescent="0.25">
      <c r="A427" s="123"/>
      <c r="B427" s="250"/>
      <c r="C427" s="244"/>
      <c r="D427" s="244"/>
      <c r="E427" s="244"/>
      <c r="F427" s="244"/>
      <c r="G427" s="244"/>
      <c r="H427" s="244"/>
      <c r="I427" s="244"/>
      <c r="J427" s="123"/>
    </row>
    <row r="428" spans="1:10" ht="15" x14ac:dyDescent="0.25">
      <c r="A428" s="123"/>
      <c r="B428" s="250"/>
      <c r="C428" s="244"/>
      <c r="D428" s="244"/>
      <c r="E428" s="244"/>
      <c r="F428" s="244"/>
      <c r="G428" s="244"/>
      <c r="H428" s="244"/>
      <c r="I428" s="244"/>
      <c r="J428" s="123"/>
    </row>
    <row r="429" spans="1:10" ht="15" x14ac:dyDescent="0.25">
      <c r="A429" s="123"/>
      <c r="B429" s="250"/>
      <c r="C429" s="244"/>
      <c r="D429" s="244"/>
      <c r="E429" s="244"/>
      <c r="F429" s="244"/>
      <c r="G429" s="244"/>
      <c r="H429" s="244"/>
      <c r="I429" s="244"/>
      <c r="J429" s="123"/>
    </row>
    <row r="430" spans="1:10" ht="15" x14ac:dyDescent="0.25">
      <c r="A430" s="123"/>
      <c r="B430" s="250"/>
      <c r="C430" s="244"/>
      <c r="D430" s="244"/>
      <c r="E430" s="244"/>
      <c r="F430" s="244"/>
      <c r="G430" s="244"/>
      <c r="H430" s="244"/>
      <c r="I430" s="244"/>
      <c r="J430" s="123"/>
    </row>
    <row r="431" spans="1:10" ht="15" x14ac:dyDescent="0.25">
      <c r="A431" s="123"/>
      <c r="B431" s="250"/>
      <c r="C431" s="244"/>
      <c r="D431" s="244"/>
      <c r="E431" s="244"/>
      <c r="F431" s="244"/>
      <c r="G431" s="244"/>
      <c r="H431" s="244"/>
      <c r="I431" s="244"/>
      <c r="J431" s="123"/>
    </row>
    <row r="432" spans="1:10" ht="15" x14ac:dyDescent="0.25">
      <c r="A432" s="123"/>
      <c r="B432" s="250"/>
      <c r="C432" s="244"/>
      <c r="D432" s="244"/>
      <c r="E432" s="244"/>
      <c r="F432" s="244"/>
      <c r="G432" s="244"/>
      <c r="H432" s="244"/>
      <c r="I432" s="244"/>
      <c r="J432" s="123"/>
    </row>
    <row r="433" spans="1:10" ht="15" x14ac:dyDescent="0.25">
      <c r="A433" s="123"/>
      <c r="B433" s="250"/>
      <c r="C433" s="244"/>
      <c r="D433" s="244"/>
      <c r="E433" s="244"/>
      <c r="F433" s="244"/>
      <c r="G433" s="244"/>
      <c r="H433" s="244"/>
      <c r="I433" s="244"/>
      <c r="J433" s="123"/>
    </row>
    <row r="434" spans="1:10" ht="15" x14ac:dyDescent="0.25">
      <c r="A434" s="123"/>
      <c r="B434" s="250"/>
      <c r="C434" s="244"/>
      <c r="D434" s="244"/>
      <c r="E434" s="244"/>
      <c r="F434" s="244"/>
      <c r="G434" s="244"/>
      <c r="H434" s="244"/>
      <c r="I434" s="244"/>
      <c r="J434" s="123"/>
    </row>
    <row r="435" spans="1:10" ht="15" x14ac:dyDescent="0.25">
      <c r="A435" s="123"/>
      <c r="B435" s="250"/>
      <c r="C435" s="244"/>
      <c r="D435" s="244"/>
      <c r="E435" s="244"/>
      <c r="F435" s="244"/>
      <c r="G435" s="244"/>
      <c r="H435" s="244"/>
      <c r="I435" s="244"/>
      <c r="J435" s="123"/>
    </row>
    <row r="436" spans="1:10" ht="15" x14ac:dyDescent="0.25">
      <c r="A436" s="123"/>
      <c r="B436" s="250"/>
      <c r="C436" s="244"/>
      <c r="D436" s="244"/>
      <c r="E436" s="244"/>
      <c r="F436" s="244"/>
      <c r="G436" s="244"/>
      <c r="H436" s="244"/>
      <c r="I436" s="244"/>
      <c r="J436" s="123"/>
    </row>
    <row r="437" spans="1:10" ht="15" x14ac:dyDescent="0.25">
      <c r="A437" s="123"/>
      <c r="B437" s="250"/>
      <c r="C437" s="244"/>
      <c r="D437" s="244"/>
      <c r="E437" s="244"/>
      <c r="F437" s="244"/>
      <c r="G437" s="244"/>
      <c r="H437" s="244"/>
      <c r="I437" s="244"/>
      <c r="J437" s="123"/>
    </row>
    <row r="438" spans="1:10" ht="15" x14ac:dyDescent="0.25">
      <c r="A438" s="123"/>
      <c r="B438" s="250"/>
      <c r="C438" s="244"/>
      <c r="D438" s="244"/>
      <c r="E438" s="244"/>
      <c r="F438" s="244"/>
      <c r="G438" s="244"/>
      <c r="H438" s="244"/>
      <c r="I438" s="244"/>
      <c r="J438" s="123"/>
    </row>
    <row r="439" spans="1:10" ht="15" x14ac:dyDescent="0.25">
      <c r="A439" s="123"/>
      <c r="B439" s="250"/>
      <c r="C439" s="244"/>
      <c r="D439" s="244"/>
      <c r="E439" s="244"/>
      <c r="F439" s="244"/>
      <c r="G439" s="244"/>
      <c r="H439" s="244"/>
      <c r="I439" s="244"/>
      <c r="J439" s="123"/>
    </row>
    <row r="440" spans="1:10" ht="15" x14ac:dyDescent="0.25">
      <c r="A440" s="123"/>
      <c r="B440" s="250"/>
      <c r="C440" s="244"/>
      <c r="D440" s="244"/>
      <c r="E440" s="244"/>
      <c r="F440" s="244"/>
      <c r="G440" s="244"/>
      <c r="H440" s="244"/>
      <c r="I440" s="244"/>
      <c r="J440" s="123"/>
    </row>
    <row r="441" spans="1:10" ht="15" x14ac:dyDescent="0.25">
      <c r="A441" s="123"/>
      <c r="B441" s="250"/>
      <c r="C441" s="244"/>
      <c r="D441" s="244"/>
      <c r="E441" s="244"/>
      <c r="F441" s="244"/>
      <c r="G441" s="244"/>
      <c r="H441" s="244"/>
      <c r="I441" s="244"/>
      <c r="J441" s="123"/>
    </row>
    <row r="442" spans="1:10" ht="15" x14ac:dyDescent="0.25">
      <c r="A442" s="123"/>
      <c r="B442" s="250"/>
      <c r="C442" s="244"/>
      <c r="D442" s="244"/>
      <c r="E442" s="244"/>
      <c r="F442" s="244"/>
      <c r="G442" s="244"/>
      <c r="H442" s="244"/>
      <c r="I442" s="244"/>
      <c r="J442" s="123"/>
    </row>
    <row r="443" spans="1:10" ht="15" x14ac:dyDescent="0.25">
      <c r="A443" s="123"/>
      <c r="B443" s="250"/>
      <c r="C443" s="244"/>
      <c r="D443" s="244"/>
      <c r="E443" s="244"/>
      <c r="F443" s="244"/>
      <c r="G443" s="244"/>
      <c r="H443" s="244"/>
      <c r="I443" s="244"/>
      <c r="J443" s="123"/>
    </row>
    <row r="444" spans="1:10" x14ac:dyDescent="0.25">
      <c r="A444" s="44"/>
      <c r="B444" s="30"/>
      <c r="C444" s="31"/>
      <c r="D444" s="231"/>
      <c r="E444" s="231"/>
      <c r="F444" s="32"/>
      <c r="G444" s="32"/>
      <c r="H444" s="32"/>
      <c r="I444" s="33"/>
      <c r="J444" s="381"/>
    </row>
    <row r="445" spans="1:10" x14ac:dyDescent="0.25">
      <c r="A445" s="965" t="s">
        <v>18</v>
      </c>
      <c r="B445" s="965"/>
      <c r="C445" s="965"/>
      <c r="D445" s="965"/>
      <c r="E445" s="965"/>
      <c r="F445" s="965"/>
      <c r="G445" s="965"/>
      <c r="H445" s="965"/>
      <c r="I445" s="965"/>
      <c r="J445" s="381"/>
    </row>
    <row r="446" spans="1:10" ht="15" x14ac:dyDescent="0.25">
      <c r="A446" s="939" t="s">
        <v>0</v>
      </c>
      <c r="B446" s="940" t="s">
        <v>19</v>
      </c>
      <c r="C446" s="941" t="s">
        <v>20</v>
      </c>
      <c r="D446" s="942" t="s">
        <v>685</v>
      </c>
      <c r="E446" s="942"/>
      <c r="F446" s="942">
        <v>2021</v>
      </c>
      <c r="G446" s="942"/>
      <c r="H446" s="942"/>
      <c r="I446" s="942"/>
      <c r="J446" s="951" t="s">
        <v>21</v>
      </c>
    </row>
    <row r="447" spans="1:10" ht="15" x14ac:dyDescent="0.25">
      <c r="A447" s="939"/>
      <c r="B447" s="940"/>
      <c r="C447" s="941"/>
      <c r="D447" s="942"/>
      <c r="E447" s="942"/>
      <c r="F447" s="951" t="s">
        <v>22</v>
      </c>
      <c r="G447" s="951"/>
      <c r="H447" s="951" t="s">
        <v>24</v>
      </c>
      <c r="I447" s="951"/>
      <c r="J447" s="951"/>
    </row>
    <row r="448" spans="1:10" ht="15" x14ac:dyDescent="0.25">
      <c r="A448" s="46">
        <v>1</v>
      </c>
      <c r="B448" s="37">
        <v>2</v>
      </c>
      <c r="C448" s="192">
        <v>3</v>
      </c>
      <c r="D448" s="984">
        <v>4</v>
      </c>
      <c r="E448" s="984"/>
      <c r="F448" s="984">
        <v>5</v>
      </c>
      <c r="G448" s="984"/>
      <c r="H448" s="984">
        <v>6</v>
      </c>
      <c r="I448" s="984"/>
      <c r="J448" s="36">
        <v>7</v>
      </c>
    </row>
    <row r="449" spans="1:10" x14ac:dyDescent="0.25">
      <c r="A449" s="378">
        <v>1</v>
      </c>
      <c r="B449" s="124" t="s">
        <v>322</v>
      </c>
      <c r="C449" s="47" t="s">
        <v>313</v>
      </c>
      <c r="D449" s="974">
        <v>2</v>
      </c>
      <c r="E449" s="975"/>
      <c r="F449" s="974">
        <v>2</v>
      </c>
      <c r="G449" s="975"/>
      <c r="H449" s="974">
        <v>2</v>
      </c>
      <c r="I449" s="975"/>
      <c r="J449" s="376" t="s">
        <v>61</v>
      </c>
    </row>
    <row r="450" spans="1:10" ht="26.25" x14ac:dyDescent="0.25">
      <c r="A450" s="1126">
        <v>2</v>
      </c>
      <c r="B450" s="125" t="s">
        <v>323</v>
      </c>
      <c r="C450" s="1243" t="s">
        <v>313</v>
      </c>
      <c r="D450" s="1124">
        <v>10</v>
      </c>
      <c r="E450" s="1125"/>
      <c r="F450" s="1124">
        <v>6</v>
      </c>
      <c r="G450" s="1125"/>
      <c r="H450" s="1124">
        <v>0</v>
      </c>
      <c r="I450" s="1125"/>
      <c r="J450" s="380" t="s">
        <v>482</v>
      </c>
    </row>
    <row r="451" spans="1:10" x14ac:dyDescent="0.25">
      <c r="A451" s="1126"/>
      <c r="B451" s="125" t="s">
        <v>324</v>
      </c>
      <c r="C451" s="1243"/>
      <c r="D451" s="1246">
        <v>7</v>
      </c>
      <c r="E451" s="1247"/>
      <c r="F451" s="1246">
        <v>3</v>
      </c>
      <c r="G451" s="1247"/>
      <c r="H451" s="1246">
        <v>0</v>
      </c>
      <c r="I451" s="1247"/>
      <c r="J451" s="380"/>
    </row>
    <row r="452" spans="1:10" x14ac:dyDescent="0.25">
      <c r="A452" s="1126"/>
      <c r="B452" s="125"/>
      <c r="C452" s="1243"/>
      <c r="D452" s="389"/>
      <c r="E452" s="390"/>
      <c r="F452" s="389"/>
      <c r="G452" s="390"/>
      <c r="H452" s="389"/>
      <c r="I452" s="127"/>
      <c r="J452" s="380"/>
    </row>
    <row r="453" spans="1:10" x14ac:dyDescent="0.25">
      <c r="A453" s="1126"/>
      <c r="B453" s="125" t="s">
        <v>325</v>
      </c>
      <c r="C453" s="1243"/>
      <c r="D453" s="1248">
        <v>3</v>
      </c>
      <c r="E453" s="1249"/>
      <c r="F453" s="1248">
        <v>3</v>
      </c>
      <c r="G453" s="1249"/>
      <c r="H453" s="1248">
        <v>0</v>
      </c>
      <c r="I453" s="1249"/>
      <c r="J453" s="380"/>
    </row>
    <row r="454" spans="1:10" x14ac:dyDescent="0.25">
      <c r="A454" s="378">
        <v>3</v>
      </c>
      <c r="B454" s="124" t="s">
        <v>326</v>
      </c>
      <c r="C454" s="47" t="s">
        <v>48</v>
      </c>
      <c r="D454" s="1250">
        <v>17</v>
      </c>
      <c r="E454" s="1251"/>
      <c r="F454" s="1250">
        <v>17</v>
      </c>
      <c r="G454" s="1251"/>
      <c r="H454" s="1250">
        <v>17</v>
      </c>
      <c r="I454" s="1251"/>
      <c r="J454" s="376" t="s">
        <v>61</v>
      </c>
    </row>
    <row r="455" spans="1:10" ht="26.25" x14ac:dyDescent="0.25">
      <c r="A455" s="1126">
        <v>4</v>
      </c>
      <c r="B455" s="125" t="s">
        <v>812</v>
      </c>
      <c r="C455" s="1243" t="s">
        <v>313</v>
      </c>
      <c r="D455" s="1124">
        <v>53</v>
      </c>
      <c r="E455" s="1125"/>
      <c r="F455" s="1124">
        <v>0</v>
      </c>
      <c r="G455" s="1125"/>
      <c r="H455" s="1124">
        <v>20</v>
      </c>
      <c r="I455" s="1125"/>
      <c r="J455" s="380" t="s">
        <v>61</v>
      </c>
    </row>
    <row r="456" spans="1:10" x14ac:dyDescent="0.25">
      <c r="A456" s="1126"/>
      <c r="B456" s="125" t="s">
        <v>324</v>
      </c>
      <c r="C456" s="1243"/>
      <c r="D456" s="1246">
        <v>28</v>
      </c>
      <c r="E456" s="1247"/>
      <c r="F456" s="1246">
        <v>0</v>
      </c>
      <c r="G456" s="1247"/>
      <c r="H456" s="1246">
        <v>20</v>
      </c>
      <c r="I456" s="1247"/>
      <c r="J456" s="380" t="s">
        <v>61</v>
      </c>
    </row>
    <row r="457" spans="1:10" x14ac:dyDescent="0.25">
      <c r="A457" s="1126"/>
      <c r="B457" s="125"/>
      <c r="C457" s="1243"/>
      <c r="D457" s="389"/>
      <c r="E457" s="390"/>
      <c r="F457" s="389"/>
      <c r="G457" s="390"/>
      <c r="H457" s="389"/>
      <c r="I457" s="127"/>
      <c r="J457" s="380"/>
    </row>
    <row r="458" spans="1:10" ht="25.5" customHeight="1" x14ac:dyDescent="0.25">
      <c r="A458" s="1126"/>
      <c r="B458" s="125" t="s">
        <v>325</v>
      </c>
      <c r="C458" s="1253"/>
      <c r="D458" s="1246">
        <v>25</v>
      </c>
      <c r="E458" s="1247"/>
      <c r="F458" s="1252">
        <v>0</v>
      </c>
      <c r="G458" s="1252"/>
      <c r="H458" s="1246">
        <v>0</v>
      </c>
      <c r="I458" s="1247"/>
      <c r="J458" s="445" t="s">
        <v>482</v>
      </c>
    </row>
    <row r="459" spans="1:10" x14ac:dyDescent="0.25">
      <c r="A459" s="446"/>
      <c r="B459" s="125"/>
      <c r="C459" s="447"/>
      <c r="D459" s="389"/>
      <c r="E459" s="390"/>
      <c r="F459" s="32"/>
      <c r="G459" s="32"/>
      <c r="H459" s="389"/>
      <c r="I459" s="390"/>
      <c r="J459" s="445"/>
    </row>
    <row r="460" spans="1:10" x14ac:dyDescent="0.25">
      <c r="A460" s="446"/>
      <c r="B460" s="125" t="s">
        <v>813</v>
      </c>
      <c r="C460" s="447"/>
      <c r="D460" s="1246">
        <v>0</v>
      </c>
      <c r="E460" s="1247"/>
      <c r="F460" s="1252">
        <v>0</v>
      </c>
      <c r="G460" s="1252"/>
      <c r="H460" s="1246">
        <v>1</v>
      </c>
      <c r="I460" s="1247"/>
      <c r="J460" s="380" t="s">
        <v>61</v>
      </c>
    </row>
    <row r="461" spans="1:10" x14ac:dyDescent="0.25">
      <c r="A461" s="446"/>
      <c r="B461" s="125" t="s">
        <v>814</v>
      </c>
      <c r="C461" s="447"/>
      <c r="D461" s="1246">
        <v>0</v>
      </c>
      <c r="E461" s="1247"/>
      <c r="F461" s="1252">
        <v>0</v>
      </c>
      <c r="G461" s="1252"/>
      <c r="H461" s="1246">
        <v>1</v>
      </c>
      <c r="I461" s="1247"/>
      <c r="J461" s="380" t="s">
        <v>61</v>
      </c>
    </row>
    <row r="462" spans="1:10" x14ac:dyDescent="0.25">
      <c r="A462" s="446"/>
      <c r="B462" s="125" t="s">
        <v>815</v>
      </c>
      <c r="C462" s="447"/>
      <c r="D462" s="1246">
        <v>0</v>
      </c>
      <c r="E462" s="1247"/>
      <c r="F462" s="1252">
        <v>0</v>
      </c>
      <c r="G462" s="1252"/>
      <c r="H462" s="1246">
        <v>1</v>
      </c>
      <c r="I462" s="1247"/>
      <c r="J462" s="380" t="s">
        <v>61</v>
      </c>
    </row>
    <row r="463" spans="1:10" x14ac:dyDescent="0.25">
      <c r="A463" s="446"/>
      <c r="B463" s="125" t="s">
        <v>816</v>
      </c>
      <c r="C463" s="447"/>
      <c r="D463" s="1246">
        <v>0</v>
      </c>
      <c r="E463" s="1247"/>
      <c r="F463" s="1252">
        <v>0</v>
      </c>
      <c r="G463" s="1252"/>
      <c r="H463" s="1246">
        <v>1</v>
      </c>
      <c r="I463" s="1247"/>
      <c r="J463" s="380" t="s">
        <v>61</v>
      </c>
    </row>
    <row r="464" spans="1:10" x14ac:dyDescent="0.25">
      <c r="A464" s="446"/>
      <c r="B464" s="125" t="s">
        <v>817</v>
      </c>
      <c r="C464" s="447"/>
      <c r="D464" s="1246">
        <v>0</v>
      </c>
      <c r="E464" s="1247"/>
      <c r="F464" s="1252">
        <v>0</v>
      </c>
      <c r="G464" s="1252"/>
      <c r="H464" s="1246">
        <v>1</v>
      </c>
      <c r="I464" s="1247"/>
      <c r="J464" s="380" t="s">
        <v>61</v>
      </c>
    </row>
    <row r="465" spans="1:10" x14ac:dyDescent="0.25">
      <c r="A465" s="446"/>
      <c r="B465" s="125" t="s">
        <v>818</v>
      </c>
      <c r="C465" s="388"/>
      <c r="D465" s="1248">
        <v>0</v>
      </c>
      <c r="E465" s="1249"/>
      <c r="F465" s="1248">
        <v>0</v>
      </c>
      <c r="G465" s="1249"/>
      <c r="H465" s="1248">
        <v>1</v>
      </c>
      <c r="I465" s="1249"/>
      <c r="J465" s="380" t="s">
        <v>61</v>
      </c>
    </row>
    <row r="466" spans="1:10" x14ac:dyDescent="0.25">
      <c r="A466" s="378">
        <v>5</v>
      </c>
      <c r="B466" s="126" t="s">
        <v>327</v>
      </c>
      <c r="C466" s="47" t="s">
        <v>48</v>
      </c>
      <c r="D466" s="1250">
        <v>37</v>
      </c>
      <c r="E466" s="1251"/>
      <c r="F466" s="1250">
        <v>25</v>
      </c>
      <c r="G466" s="1251"/>
      <c r="H466" s="1250">
        <v>25</v>
      </c>
      <c r="I466" s="1251"/>
      <c r="J466" s="376" t="s">
        <v>61</v>
      </c>
    </row>
    <row r="467" spans="1:10" x14ac:dyDescent="0.25">
      <c r="A467" s="123"/>
      <c r="B467" s="121"/>
      <c r="C467" s="81"/>
      <c r="D467" s="32"/>
      <c r="E467" s="32"/>
      <c r="F467" s="32"/>
      <c r="G467" s="32"/>
      <c r="H467" s="32"/>
      <c r="I467" s="32"/>
      <c r="J467" s="381"/>
    </row>
    <row r="468" spans="1:10" x14ac:dyDescent="0.25">
      <c r="A468" s="123"/>
      <c r="B468" s="121"/>
      <c r="C468" s="81"/>
      <c r="D468" s="444"/>
      <c r="E468" s="444"/>
      <c r="F468" s="444"/>
      <c r="G468" s="444"/>
      <c r="H468" s="444"/>
      <c r="I468" s="444"/>
      <c r="J468" s="437"/>
    </row>
    <row r="469" spans="1:10" x14ac:dyDescent="0.25">
      <c r="A469" s="123"/>
      <c r="B469" s="121"/>
      <c r="C469" s="81"/>
      <c r="D469" s="444"/>
      <c r="E469" s="444"/>
      <c r="F469" s="444"/>
      <c r="G469" s="444"/>
      <c r="H469" s="444"/>
      <c r="I469" s="444"/>
      <c r="J469" s="437"/>
    </row>
    <row r="470" spans="1:10" x14ac:dyDescent="0.25">
      <c r="A470" s="123"/>
      <c r="B470" s="121"/>
      <c r="C470" s="81"/>
      <c r="D470" s="444"/>
      <c r="E470" s="444"/>
      <c r="F470" s="444"/>
      <c r="G470" s="444"/>
      <c r="H470" s="444"/>
      <c r="I470" s="444"/>
      <c r="J470" s="437"/>
    </row>
    <row r="471" spans="1:10" x14ac:dyDescent="0.25">
      <c r="A471" s="123"/>
      <c r="B471" s="121"/>
      <c r="C471" s="81"/>
      <c r="D471" s="444"/>
      <c r="E471" s="444"/>
      <c r="F471" s="444"/>
      <c r="G471" s="444"/>
      <c r="H471" s="444"/>
      <c r="I471" s="444"/>
      <c r="J471" s="437"/>
    </row>
    <row r="472" spans="1:10" x14ac:dyDescent="0.25">
      <c r="A472" s="123"/>
      <c r="B472" s="121"/>
      <c r="C472" s="81"/>
      <c r="D472" s="444"/>
      <c r="E472" s="444"/>
      <c r="F472" s="444"/>
      <c r="G472" s="444"/>
      <c r="H472" s="444"/>
      <c r="I472" s="444"/>
      <c r="J472" s="437"/>
    </row>
    <row r="473" spans="1:10" x14ac:dyDescent="0.25">
      <c r="A473" s="123"/>
      <c r="B473" s="121"/>
      <c r="C473" s="81"/>
      <c r="D473" s="444"/>
      <c r="E473" s="444"/>
      <c r="F473" s="444"/>
      <c r="G473" s="444"/>
      <c r="H473" s="444"/>
      <c r="I473" s="444"/>
      <c r="J473" s="437"/>
    </row>
    <row r="474" spans="1:10" x14ac:dyDescent="0.25">
      <c r="A474" s="123"/>
      <c r="B474" s="121"/>
      <c r="C474" s="81"/>
      <c r="D474" s="444"/>
      <c r="E474" s="444"/>
      <c r="F474" s="444"/>
      <c r="G474" s="444"/>
      <c r="H474" s="444"/>
      <c r="I474" s="444"/>
      <c r="J474" s="437"/>
    </row>
    <row r="475" spans="1:10" ht="51" x14ac:dyDescent="0.25">
      <c r="A475" s="43" t="s">
        <v>0</v>
      </c>
      <c r="B475" s="2" t="s">
        <v>1</v>
      </c>
      <c r="C475" s="15" t="s">
        <v>4</v>
      </c>
      <c r="D475" s="972" t="s">
        <v>2</v>
      </c>
      <c r="E475" s="973"/>
      <c r="F475" s="17" t="s">
        <v>5</v>
      </c>
      <c r="G475" s="17" t="s">
        <v>12</v>
      </c>
      <c r="H475" s="9" t="s">
        <v>3</v>
      </c>
      <c r="I475" s="20" t="s">
        <v>6</v>
      </c>
      <c r="J475" s="414" t="s">
        <v>7</v>
      </c>
    </row>
    <row r="476" spans="1:10" x14ac:dyDescent="0.25">
      <c r="A476" s="427">
        <v>1</v>
      </c>
      <c r="B476" s="11">
        <v>2</v>
      </c>
      <c r="C476" s="411">
        <v>3</v>
      </c>
      <c r="D476" s="974">
        <v>4</v>
      </c>
      <c r="E476" s="975"/>
      <c r="F476" s="429">
        <v>5</v>
      </c>
      <c r="G476" s="429">
        <v>6</v>
      </c>
      <c r="H476" s="429">
        <v>7</v>
      </c>
      <c r="I476" s="23">
        <v>8</v>
      </c>
      <c r="J476" s="414">
        <v>9</v>
      </c>
    </row>
    <row r="477" spans="1:10" x14ac:dyDescent="0.25">
      <c r="E477" s="18">
        <f>E478</f>
        <v>250</v>
      </c>
      <c r="H477" s="18">
        <f>H478</f>
        <v>250</v>
      </c>
    </row>
    <row r="478" spans="1:10" ht="38.25" x14ac:dyDescent="0.25">
      <c r="A478" s="451" t="s">
        <v>120</v>
      </c>
      <c r="B478" s="448" t="s">
        <v>819</v>
      </c>
      <c r="C478" s="83">
        <v>79512</v>
      </c>
      <c r="D478" s="434" t="s">
        <v>10</v>
      </c>
      <c r="E478" s="373">
        <f>E479</f>
        <v>250</v>
      </c>
      <c r="F478" s="373">
        <v>250</v>
      </c>
      <c r="G478" s="373">
        <v>250</v>
      </c>
      <c r="H478" s="373">
        <f>H479</f>
        <v>250</v>
      </c>
      <c r="I478" s="131">
        <f t="shared" ref="I478:I486" si="2">(H478/E478)*100</f>
        <v>100</v>
      </c>
      <c r="J478" s="449" t="s">
        <v>134</v>
      </c>
    </row>
    <row r="479" spans="1:10" ht="25.5" x14ac:dyDescent="0.25">
      <c r="A479" s="411" t="s">
        <v>99</v>
      </c>
      <c r="B479" s="163" t="s">
        <v>820</v>
      </c>
      <c r="C479" s="155">
        <v>79512</v>
      </c>
      <c r="D479" s="434" t="s">
        <v>10</v>
      </c>
      <c r="E479" s="374">
        <f>E480+E481+E483+E484+E485+E486</f>
        <v>250</v>
      </c>
      <c r="F479" s="374">
        <f>F481+F486</f>
        <v>250</v>
      </c>
      <c r="G479" s="374">
        <f>G481+G486</f>
        <v>250</v>
      </c>
      <c r="H479" s="374">
        <v>250</v>
      </c>
      <c r="I479" s="132">
        <f t="shared" si="2"/>
        <v>100</v>
      </c>
      <c r="J479" s="416" t="s">
        <v>134</v>
      </c>
    </row>
    <row r="480" spans="1:10" ht="25.5" x14ac:dyDescent="0.25">
      <c r="A480" s="411"/>
      <c r="B480" s="430" t="s">
        <v>821</v>
      </c>
      <c r="C480" s="155" t="s">
        <v>11</v>
      </c>
      <c r="D480" s="434" t="s">
        <v>10</v>
      </c>
      <c r="E480" s="374">
        <v>0</v>
      </c>
      <c r="F480" s="423" t="s">
        <v>11</v>
      </c>
      <c r="G480" s="423" t="s">
        <v>11</v>
      </c>
      <c r="H480" s="374">
        <v>0</v>
      </c>
      <c r="I480" s="132" t="s">
        <v>11</v>
      </c>
      <c r="J480" s="417" t="s">
        <v>385</v>
      </c>
    </row>
    <row r="481" spans="1:10" ht="37.5" customHeight="1" x14ac:dyDescent="0.25">
      <c r="A481" s="411"/>
      <c r="B481" s="163" t="s">
        <v>822</v>
      </c>
      <c r="C481" s="155" t="s">
        <v>11</v>
      </c>
      <c r="D481" s="434" t="s">
        <v>10</v>
      </c>
      <c r="E481" s="374">
        <v>200</v>
      </c>
      <c r="F481" s="374">
        <v>200</v>
      </c>
      <c r="G481" s="374">
        <v>200</v>
      </c>
      <c r="H481" s="374">
        <v>200</v>
      </c>
      <c r="I481" s="132">
        <f t="shared" si="2"/>
        <v>100</v>
      </c>
      <c r="J481" s="422" t="s">
        <v>834</v>
      </c>
    </row>
    <row r="482" spans="1:10" ht="26.25" x14ac:dyDescent="0.25">
      <c r="A482" s="411"/>
      <c r="B482" s="425" t="s">
        <v>823</v>
      </c>
      <c r="C482" s="411" t="s">
        <v>11</v>
      </c>
      <c r="D482" s="411" t="s">
        <v>11</v>
      </c>
      <c r="E482" s="411" t="s">
        <v>11</v>
      </c>
      <c r="F482" s="411" t="s">
        <v>11</v>
      </c>
      <c r="G482" s="411" t="s">
        <v>11</v>
      </c>
      <c r="H482" s="411" t="s">
        <v>11</v>
      </c>
      <c r="I482" s="411" t="s">
        <v>11</v>
      </c>
      <c r="J482" s="417" t="s">
        <v>385</v>
      </c>
    </row>
    <row r="483" spans="1:10" ht="38.25" x14ac:dyDescent="0.25">
      <c r="A483" s="411"/>
      <c r="B483" s="163" t="s">
        <v>824</v>
      </c>
      <c r="C483" s="155" t="s">
        <v>11</v>
      </c>
      <c r="D483" s="434" t="s">
        <v>10</v>
      </c>
      <c r="E483" s="374">
        <v>0</v>
      </c>
      <c r="F483" s="423" t="s">
        <v>11</v>
      </c>
      <c r="G483" s="423" t="s">
        <v>11</v>
      </c>
      <c r="H483" s="374">
        <v>0</v>
      </c>
      <c r="I483" s="132" t="s">
        <v>11</v>
      </c>
      <c r="J483" s="417" t="s">
        <v>385</v>
      </c>
    </row>
    <row r="484" spans="1:10" ht="26.25" x14ac:dyDescent="0.25">
      <c r="A484" s="411"/>
      <c r="B484" s="425" t="s">
        <v>825</v>
      </c>
      <c r="C484" s="155" t="s">
        <v>11</v>
      </c>
      <c r="D484" s="434" t="s">
        <v>10</v>
      </c>
      <c r="E484" s="374">
        <v>0</v>
      </c>
      <c r="F484" s="423" t="s">
        <v>11</v>
      </c>
      <c r="G484" s="423" t="s">
        <v>11</v>
      </c>
      <c r="H484" s="374">
        <v>0</v>
      </c>
      <c r="I484" s="132" t="s">
        <v>11</v>
      </c>
      <c r="J484" s="417" t="s">
        <v>385</v>
      </c>
    </row>
    <row r="485" spans="1:10" ht="26.25" x14ac:dyDescent="0.25">
      <c r="A485" s="411"/>
      <c r="B485" s="425" t="s">
        <v>826</v>
      </c>
      <c r="C485" s="155" t="s">
        <v>11</v>
      </c>
      <c r="D485" s="434" t="s">
        <v>10</v>
      </c>
      <c r="E485" s="374">
        <v>0</v>
      </c>
      <c r="F485" s="423" t="s">
        <v>11</v>
      </c>
      <c r="G485" s="423" t="s">
        <v>11</v>
      </c>
      <c r="H485" s="374">
        <v>0</v>
      </c>
      <c r="I485" s="132" t="s">
        <v>11</v>
      </c>
      <c r="J485" s="417" t="s">
        <v>385</v>
      </c>
    </row>
    <row r="486" spans="1:10" ht="26.25" x14ac:dyDescent="0.25">
      <c r="A486" s="411"/>
      <c r="B486" s="450" t="s">
        <v>827</v>
      </c>
      <c r="C486" s="411" t="s">
        <v>11</v>
      </c>
      <c r="D486" s="434" t="s">
        <v>10</v>
      </c>
      <c r="E486" s="374">
        <v>50</v>
      </c>
      <c r="F486" s="428">
        <v>50</v>
      </c>
      <c r="G486" s="428">
        <v>50</v>
      </c>
      <c r="H486" s="374">
        <v>50</v>
      </c>
      <c r="I486" s="132">
        <f t="shared" si="2"/>
        <v>100</v>
      </c>
      <c r="J486" s="417" t="s">
        <v>134</v>
      </c>
    </row>
    <row r="487" spans="1:10" ht="25.5" x14ac:dyDescent="0.25">
      <c r="A487" s="411" t="s">
        <v>100</v>
      </c>
      <c r="B487" s="163" t="s">
        <v>828</v>
      </c>
      <c r="C487" s="411" t="s">
        <v>11</v>
      </c>
      <c r="D487" s="411" t="s">
        <v>11</v>
      </c>
      <c r="E487" s="411" t="s">
        <v>11</v>
      </c>
      <c r="F487" s="411" t="s">
        <v>11</v>
      </c>
      <c r="G487" s="411" t="s">
        <v>11</v>
      </c>
      <c r="H487" s="411" t="s">
        <v>11</v>
      </c>
      <c r="I487" s="411" t="s">
        <v>11</v>
      </c>
      <c r="J487" s="417" t="s">
        <v>385</v>
      </c>
    </row>
    <row r="488" spans="1:10" ht="38.25" x14ac:dyDescent="0.25">
      <c r="A488" s="411" t="s">
        <v>101</v>
      </c>
      <c r="B488" s="163" t="s">
        <v>829</v>
      </c>
      <c r="C488" s="411" t="s">
        <v>11</v>
      </c>
      <c r="D488" s="411" t="s">
        <v>11</v>
      </c>
      <c r="E488" s="411" t="s">
        <v>11</v>
      </c>
      <c r="F488" s="411" t="s">
        <v>11</v>
      </c>
      <c r="G488" s="411" t="s">
        <v>11</v>
      </c>
      <c r="H488" s="411" t="s">
        <v>11</v>
      </c>
      <c r="I488" s="411" t="s">
        <v>11</v>
      </c>
      <c r="J488" s="417" t="s">
        <v>385</v>
      </c>
    </row>
    <row r="489" spans="1:10" ht="38.25" x14ac:dyDescent="0.25">
      <c r="A489" s="411" t="s">
        <v>830</v>
      </c>
      <c r="B489" s="163" t="s">
        <v>831</v>
      </c>
      <c r="C489" s="411" t="s">
        <v>11</v>
      </c>
      <c r="D489" s="411" t="s">
        <v>11</v>
      </c>
      <c r="E489" s="411" t="s">
        <v>11</v>
      </c>
      <c r="F489" s="411" t="s">
        <v>11</v>
      </c>
      <c r="G489" s="411" t="s">
        <v>11</v>
      </c>
      <c r="H489" s="411" t="s">
        <v>11</v>
      </c>
      <c r="I489" s="411" t="s">
        <v>11</v>
      </c>
      <c r="J489" s="417" t="s">
        <v>385</v>
      </c>
    </row>
    <row r="490" spans="1:10" x14ac:dyDescent="0.25">
      <c r="A490" s="123"/>
      <c r="B490" s="121"/>
      <c r="C490" s="81"/>
      <c r="D490" s="444"/>
      <c r="E490" s="444"/>
      <c r="F490" s="444"/>
      <c r="G490" s="444"/>
      <c r="H490" s="444"/>
      <c r="I490" s="444"/>
      <c r="J490" s="437"/>
    </row>
    <row r="491" spans="1:10" x14ac:dyDescent="0.25">
      <c r="A491" s="123"/>
      <c r="B491" s="121"/>
      <c r="C491" s="81"/>
      <c r="D491" s="444"/>
      <c r="E491" s="444"/>
      <c r="F491" s="444"/>
      <c r="G491" s="444"/>
      <c r="H491" s="444"/>
      <c r="I491" s="444"/>
      <c r="J491" s="437"/>
    </row>
    <row r="492" spans="1:10" x14ac:dyDescent="0.25">
      <c r="A492" s="123"/>
      <c r="B492" s="121"/>
      <c r="C492" s="81"/>
      <c r="D492" s="32"/>
      <c r="E492" s="32"/>
      <c r="F492" s="32"/>
      <c r="G492" s="32"/>
      <c r="H492" s="32"/>
      <c r="I492" s="32"/>
      <c r="J492" s="381"/>
    </row>
    <row r="493" spans="1:10" x14ac:dyDescent="0.25">
      <c r="A493" s="965" t="s">
        <v>18</v>
      </c>
      <c r="B493" s="965"/>
      <c r="C493" s="965"/>
      <c r="D493" s="965"/>
      <c r="E493" s="965"/>
      <c r="F493" s="965"/>
      <c r="G493" s="965"/>
      <c r="H493" s="965"/>
      <c r="I493" s="965"/>
      <c r="J493" s="160"/>
    </row>
    <row r="494" spans="1:10" ht="15" x14ac:dyDescent="0.25">
      <c r="A494" s="939" t="s">
        <v>0</v>
      </c>
      <c r="B494" s="940" t="s">
        <v>19</v>
      </c>
      <c r="C494" s="941" t="s">
        <v>20</v>
      </c>
      <c r="D494" s="942" t="s">
        <v>685</v>
      </c>
      <c r="E494" s="942"/>
      <c r="F494" s="942">
        <v>2021</v>
      </c>
      <c r="G494" s="942"/>
      <c r="H494" s="942"/>
      <c r="I494" s="942"/>
      <c r="J494" s="951" t="s">
        <v>21</v>
      </c>
    </row>
    <row r="495" spans="1:10" ht="15" x14ac:dyDescent="0.25">
      <c r="A495" s="939"/>
      <c r="B495" s="940"/>
      <c r="C495" s="941"/>
      <c r="D495" s="942"/>
      <c r="E495" s="942"/>
      <c r="F495" s="951" t="s">
        <v>22</v>
      </c>
      <c r="G495" s="951"/>
      <c r="H495" s="951" t="s">
        <v>24</v>
      </c>
      <c r="I495" s="951"/>
      <c r="J495" s="951"/>
    </row>
    <row r="496" spans="1:10" ht="15" x14ac:dyDescent="0.25">
      <c r="A496" s="46">
        <v>1</v>
      </c>
      <c r="B496" s="37">
        <v>2</v>
      </c>
      <c r="C496" s="192">
        <v>3</v>
      </c>
      <c r="D496" s="984">
        <v>4</v>
      </c>
      <c r="E496" s="984"/>
      <c r="F496" s="984">
        <v>5</v>
      </c>
      <c r="G496" s="984"/>
      <c r="H496" s="984">
        <v>6</v>
      </c>
      <c r="I496" s="984"/>
      <c r="J496" s="36">
        <v>7</v>
      </c>
    </row>
    <row r="497" spans="1:10" ht="51" x14ac:dyDescent="0.25">
      <c r="A497" s="193">
        <v>1</v>
      </c>
      <c r="B497" s="137" t="s">
        <v>102</v>
      </c>
      <c r="C497" s="134" t="s">
        <v>103</v>
      </c>
      <c r="D497" s="938">
        <v>1</v>
      </c>
      <c r="E497" s="938"/>
      <c r="F497" s="938">
        <v>7</v>
      </c>
      <c r="G497" s="938"/>
      <c r="H497" s="1124">
        <v>7</v>
      </c>
      <c r="I497" s="1125"/>
      <c r="J497" s="268" t="s">
        <v>668</v>
      </c>
    </row>
    <row r="498" spans="1:10" ht="38.25" x14ac:dyDescent="0.25">
      <c r="A498" s="193">
        <v>2</v>
      </c>
      <c r="B498" s="137" t="s">
        <v>104</v>
      </c>
      <c r="C498" s="134" t="s">
        <v>105</v>
      </c>
      <c r="D498" s="938">
        <v>2477</v>
      </c>
      <c r="E498" s="938"/>
      <c r="F498" s="938">
        <v>1400</v>
      </c>
      <c r="G498" s="938"/>
      <c r="H498" s="1124">
        <v>2614</v>
      </c>
      <c r="I498" s="1125"/>
      <c r="J498" s="135" t="s">
        <v>386</v>
      </c>
    </row>
    <row r="499" spans="1:10" ht="51" x14ac:dyDescent="0.25">
      <c r="A499" s="193">
        <v>3</v>
      </c>
      <c r="B499" s="137" t="s">
        <v>106</v>
      </c>
      <c r="C499" s="134" t="s">
        <v>105</v>
      </c>
      <c r="D499" s="938">
        <v>23</v>
      </c>
      <c r="E499" s="938"/>
      <c r="F499" s="938">
        <v>23</v>
      </c>
      <c r="G499" s="938"/>
      <c r="H499" s="1124">
        <v>17</v>
      </c>
      <c r="I499" s="1125"/>
      <c r="J499" s="135" t="s">
        <v>387</v>
      </c>
    </row>
    <row r="500" spans="1:10" ht="25.5" x14ac:dyDescent="0.25">
      <c r="A500" s="193">
        <v>4</v>
      </c>
      <c r="B500" s="137" t="s">
        <v>107</v>
      </c>
      <c r="C500" s="134" t="s">
        <v>103</v>
      </c>
      <c r="D500" s="938">
        <v>68</v>
      </c>
      <c r="E500" s="938"/>
      <c r="F500" s="938">
        <v>16</v>
      </c>
      <c r="G500" s="938"/>
      <c r="H500" s="1124">
        <v>92</v>
      </c>
      <c r="I500" s="1125"/>
      <c r="J500" s="135" t="s">
        <v>388</v>
      </c>
    </row>
    <row r="501" spans="1:10" x14ac:dyDescent="0.25">
      <c r="A501" s="193">
        <v>5</v>
      </c>
      <c r="B501" s="137" t="s">
        <v>108</v>
      </c>
      <c r="C501" s="134" t="s">
        <v>105</v>
      </c>
      <c r="D501" s="938">
        <v>11</v>
      </c>
      <c r="E501" s="938"/>
      <c r="F501" s="938">
        <v>2</v>
      </c>
      <c r="G501" s="938"/>
      <c r="H501" s="1124">
        <v>7</v>
      </c>
      <c r="I501" s="1125"/>
      <c r="J501" s="135" t="s">
        <v>111</v>
      </c>
    </row>
    <row r="502" spans="1:10" ht="51" x14ac:dyDescent="0.25">
      <c r="A502" s="193">
        <v>6</v>
      </c>
      <c r="B502" s="137" t="s">
        <v>109</v>
      </c>
      <c r="C502" s="134" t="s">
        <v>103</v>
      </c>
      <c r="D502" s="938">
        <v>147</v>
      </c>
      <c r="E502" s="938"/>
      <c r="F502" s="938">
        <v>17</v>
      </c>
      <c r="G502" s="938"/>
      <c r="H502" s="1124">
        <v>131</v>
      </c>
      <c r="I502" s="1125"/>
      <c r="J502" s="135" t="s">
        <v>112</v>
      </c>
    </row>
    <row r="503" spans="1:10" ht="38.25" x14ac:dyDescent="0.25">
      <c r="A503" s="193">
        <v>7</v>
      </c>
      <c r="B503" s="137" t="s">
        <v>110</v>
      </c>
      <c r="C503" s="134" t="s">
        <v>105</v>
      </c>
      <c r="D503" s="938">
        <v>16110</v>
      </c>
      <c r="E503" s="938"/>
      <c r="F503" s="938">
        <v>3420</v>
      </c>
      <c r="G503" s="938"/>
      <c r="H503" s="1127">
        <v>15273</v>
      </c>
      <c r="I503" s="1127"/>
      <c r="J503" s="417" t="s">
        <v>833</v>
      </c>
    </row>
    <row r="504" spans="1:10" x14ac:dyDescent="0.25">
      <c r="A504" s="247"/>
      <c r="B504" s="242"/>
      <c r="C504" s="244"/>
      <c r="D504" s="239"/>
      <c r="E504" s="239"/>
      <c r="F504" s="239"/>
      <c r="G504" s="239"/>
      <c r="H504" s="32"/>
      <c r="I504" s="32"/>
      <c r="J504" s="243"/>
    </row>
    <row r="505" spans="1:10" x14ac:dyDescent="0.25">
      <c r="A505" s="247"/>
      <c r="B505" s="242"/>
      <c r="C505" s="244"/>
      <c r="D505" s="239"/>
      <c r="E505" s="239"/>
      <c r="F505" s="239"/>
      <c r="G505" s="239"/>
      <c r="H505" s="32"/>
      <c r="I505" s="32"/>
      <c r="J505" s="243"/>
    </row>
    <row r="506" spans="1:10" x14ac:dyDescent="0.25">
      <c r="A506" s="247"/>
      <c r="B506" s="242"/>
      <c r="C506" s="244"/>
      <c r="D506" s="239"/>
      <c r="E506" s="239"/>
      <c r="F506" s="239"/>
      <c r="G506" s="239"/>
      <c r="H506" s="32"/>
      <c r="I506" s="32"/>
      <c r="J506" s="243"/>
    </row>
    <row r="507" spans="1:10" x14ac:dyDescent="0.25">
      <c r="A507" s="247"/>
      <c r="B507" s="242"/>
      <c r="C507" s="244"/>
      <c r="D507" s="239"/>
      <c r="E507" s="239"/>
      <c r="F507" s="239"/>
      <c r="G507" s="239"/>
      <c r="H507" s="32"/>
      <c r="I507" s="32"/>
      <c r="J507" s="243"/>
    </row>
    <row r="508" spans="1:10" x14ac:dyDescent="0.25">
      <c r="A508" s="247"/>
      <c r="B508" s="242"/>
      <c r="C508" s="244"/>
      <c r="D508" s="239"/>
      <c r="E508" s="239"/>
      <c r="F508" s="239"/>
      <c r="G508" s="239"/>
      <c r="H508" s="32"/>
      <c r="I508" s="32"/>
      <c r="J508" s="243"/>
    </row>
    <row r="509" spans="1:10" x14ac:dyDescent="0.25">
      <c r="A509" s="247"/>
      <c r="B509" s="242"/>
      <c r="C509" s="244"/>
      <c r="D509" s="239"/>
      <c r="E509" s="239"/>
      <c r="F509" s="239"/>
      <c r="G509" s="239"/>
      <c r="H509" s="32"/>
      <c r="I509" s="32"/>
      <c r="J509" s="243"/>
    </row>
    <row r="510" spans="1:10" x14ac:dyDescent="0.25">
      <c r="A510" s="247"/>
      <c r="B510" s="242"/>
      <c r="C510" s="244"/>
      <c r="D510" s="239"/>
      <c r="E510" s="239"/>
      <c r="F510" s="239"/>
      <c r="G510" s="239"/>
      <c r="H510" s="32"/>
      <c r="I510" s="32"/>
      <c r="J510" s="243"/>
    </row>
    <row r="511" spans="1:10" x14ac:dyDescent="0.25">
      <c r="A511" s="247"/>
      <c r="B511" s="242"/>
      <c r="C511" s="244"/>
      <c r="D511" s="239"/>
      <c r="E511" s="239"/>
      <c r="F511" s="239"/>
      <c r="G511" s="239"/>
      <c r="H511" s="32"/>
      <c r="I511" s="32"/>
      <c r="J511" s="243"/>
    </row>
    <row r="513" spans="1:10" ht="54.75" customHeight="1" x14ac:dyDescent="0.25">
      <c r="A513" s="516" t="s">
        <v>0</v>
      </c>
      <c r="B513" s="2" t="s">
        <v>1</v>
      </c>
      <c r="C513" s="15" t="s">
        <v>4</v>
      </c>
      <c r="D513" s="972" t="s">
        <v>2</v>
      </c>
      <c r="E513" s="973"/>
      <c r="F513" s="17" t="s">
        <v>5</v>
      </c>
      <c r="G513" s="17" t="s">
        <v>12</v>
      </c>
      <c r="H513" s="9" t="s">
        <v>3</v>
      </c>
      <c r="I513" s="20" t="s">
        <v>6</v>
      </c>
      <c r="J513" s="507" t="s">
        <v>7</v>
      </c>
    </row>
    <row r="514" spans="1:10" x14ac:dyDescent="0.25">
      <c r="A514" s="522">
        <v>1</v>
      </c>
      <c r="B514" s="11">
        <v>2</v>
      </c>
      <c r="C514" s="517">
        <v>3</v>
      </c>
      <c r="D514" s="974">
        <v>4</v>
      </c>
      <c r="E514" s="975"/>
      <c r="F514" s="523">
        <v>5</v>
      </c>
      <c r="G514" s="523">
        <v>6</v>
      </c>
      <c r="H514" s="523">
        <v>7</v>
      </c>
      <c r="I514" s="23">
        <v>8</v>
      </c>
      <c r="J514" s="507">
        <v>9</v>
      </c>
    </row>
    <row r="515" spans="1:10" x14ac:dyDescent="0.25">
      <c r="A515" s="194"/>
      <c r="B515" s="195"/>
      <c r="C515" s="65"/>
      <c r="D515" s="66"/>
      <c r="E515" s="84">
        <f>E516</f>
        <v>380</v>
      </c>
      <c r="F515" s="67"/>
      <c r="G515" s="67"/>
      <c r="H515" s="84">
        <f>H516</f>
        <v>36.5</v>
      </c>
      <c r="I515" s="69"/>
      <c r="J515" s="70"/>
    </row>
    <row r="516" spans="1:10" ht="63.75" customHeight="1" x14ac:dyDescent="0.25">
      <c r="A516" s="1141" t="s">
        <v>491</v>
      </c>
      <c r="B516" s="1143" t="s">
        <v>113</v>
      </c>
      <c r="C516" s="1145">
        <v>79518</v>
      </c>
      <c r="D516" s="26" t="s">
        <v>10</v>
      </c>
      <c r="E516" s="220">
        <f>E518+E519+E522</f>
        <v>380</v>
      </c>
      <c r="F516" s="520">
        <f>F518+F519</f>
        <v>180</v>
      </c>
      <c r="G516" s="520">
        <f>G518+G519</f>
        <v>180</v>
      </c>
      <c r="H516" s="520">
        <f>H518+H519+H522</f>
        <v>36.5</v>
      </c>
      <c r="I516" s="131">
        <f>(H516/E516)*100</f>
        <v>9.6052631578947363</v>
      </c>
      <c r="J516" s="981" t="s">
        <v>835</v>
      </c>
    </row>
    <row r="517" spans="1:10" ht="15.75" customHeight="1" x14ac:dyDescent="0.25">
      <c r="A517" s="1142"/>
      <c r="B517" s="1144"/>
      <c r="C517" s="1146"/>
      <c r="D517" s="26" t="s">
        <v>27</v>
      </c>
      <c r="E517" s="520" t="str">
        <f>E521</f>
        <v>-</v>
      </c>
      <c r="F517" s="520" t="s">
        <v>11</v>
      </c>
      <c r="G517" s="520" t="s">
        <v>11</v>
      </c>
      <c r="H517" s="279">
        <f>H521</f>
        <v>0</v>
      </c>
      <c r="I517" s="131" t="s">
        <v>11</v>
      </c>
      <c r="J517" s="983"/>
    </row>
    <row r="518" spans="1:10" ht="26.25" x14ac:dyDescent="0.25">
      <c r="A518" s="426" t="s">
        <v>42</v>
      </c>
      <c r="B518" s="153" t="s">
        <v>674</v>
      </c>
      <c r="C518" s="510" t="s">
        <v>11</v>
      </c>
      <c r="D518" s="525" t="s">
        <v>10</v>
      </c>
      <c r="E518" s="524">
        <v>20</v>
      </c>
      <c r="F518" s="524">
        <v>20</v>
      </c>
      <c r="G518" s="524">
        <v>20</v>
      </c>
      <c r="H518" s="196">
        <v>0</v>
      </c>
      <c r="I518" s="132">
        <f>(H518/E518)*100</f>
        <v>0</v>
      </c>
      <c r="J518" s="507" t="s">
        <v>17</v>
      </c>
    </row>
    <row r="519" spans="1:10" ht="51" x14ac:dyDescent="0.25">
      <c r="A519" s="426" t="s">
        <v>43</v>
      </c>
      <c r="B519" s="511" t="s">
        <v>114</v>
      </c>
      <c r="C519" s="510"/>
      <c r="D519" s="525" t="s">
        <v>10</v>
      </c>
      <c r="E519" s="524">
        <v>160</v>
      </c>
      <c r="F519" s="524">
        <v>160</v>
      </c>
      <c r="G519" s="524">
        <v>160</v>
      </c>
      <c r="H519" s="196">
        <v>36.5</v>
      </c>
      <c r="I519" s="132">
        <f>(H519/E519)*100</f>
        <v>22.8125</v>
      </c>
      <c r="J519" s="198" t="s">
        <v>669</v>
      </c>
    </row>
    <row r="520" spans="1:10" ht="25.5" x14ac:dyDescent="0.25">
      <c r="A520" s="426" t="s">
        <v>34</v>
      </c>
      <c r="B520" s="153" t="s">
        <v>115</v>
      </c>
      <c r="C520" s="510" t="s">
        <v>11</v>
      </c>
      <c r="D520" s="525" t="s">
        <v>10</v>
      </c>
      <c r="E520" s="524" t="s">
        <v>11</v>
      </c>
      <c r="F520" s="524" t="s">
        <v>11</v>
      </c>
      <c r="G520" s="524" t="s">
        <v>11</v>
      </c>
      <c r="H520" s="199">
        <v>0</v>
      </c>
      <c r="I520" s="132" t="s">
        <v>11</v>
      </c>
      <c r="J520" s="198" t="s">
        <v>17</v>
      </c>
    </row>
    <row r="521" spans="1:10" ht="15" customHeight="1" x14ac:dyDescent="0.25">
      <c r="A521" s="426" t="s">
        <v>44</v>
      </c>
      <c r="B521" s="153" t="s">
        <v>116</v>
      </c>
      <c r="C521" s="510" t="s">
        <v>11</v>
      </c>
      <c r="D521" s="525" t="s">
        <v>27</v>
      </c>
      <c r="E521" s="524" t="s">
        <v>11</v>
      </c>
      <c r="F521" s="524" t="s">
        <v>11</v>
      </c>
      <c r="G521" s="524" t="s">
        <v>11</v>
      </c>
      <c r="H521" s="196">
        <v>0</v>
      </c>
      <c r="I521" s="132" t="s">
        <v>11</v>
      </c>
      <c r="J521" s="507" t="s">
        <v>836</v>
      </c>
    </row>
    <row r="522" spans="1:10" ht="37.5" customHeight="1" x14ac:dyDescent="0.25">
      <c r="A522" s="426" t="s">
        <v>45</v>
      </c>
      <c r="B522" s="163" t="s">
        <v>389</v>
      </c>
      <c r="C522" s="505" t="s">
        <v>11</v>
      </c>
      <c r="D522" s="525" t="s">
        <v>10</v>
      </c>
      <c r="E522" s="524">
        <v>200</v>
      </c>
      <c r="F522" s="524" t="s">
        <v>11</v>
      </c>
      <c r="G522" s="524" t="s">
        <v>11</v>
      </c>
      <c r="H522" s="196">
        <v>0</v>
      </c>
      <c r="I522" s="21" t="s">
        <v>11</v>
      </c>
      <c r="J522" s="198" t="s">
        <v>17</v>
      </c>
    </row>
    <row r="523" spans="1:10" ht="21.75" customHeight="1" x14ac:dyDescent="0.25">
      <c r="A523" s="241"/>
      <c r="B523" s="80"/>
      <c r="C523" s="272"/>
      <c r="D523" s="231"/>
      <c r="E523" s="84"/>
      <c r="F523" s="84"/>
      <c r="G523" s="84"/>
      <c r="H523" s="248"/>
      <c r="I523" s="249"/>
      <c r="J523" s="526"/>
    </row>
    <row r="524" spans="1:10" ht="21.75" customHeight="1" x14ac:dyDescent="0.25">
      <c r="A524" s="241"/>
      <c r="B524" s="80"/>
      <c r="C524" s="272"/>
      <c r="D524" s="231"/>
      <c r="E524" s="84"/>
      <c r="F524" s="84"/>
      <c r="G524" s="84"/>
      <c r="H524" s="248"/>
      <c r="I524" s="249"/>
      <c r="J524" s="526"/>
    </row>
    <row r="525" spans="1:10" ht="21.75" customHeight="1" x14ac:dyDescent="0.25">
      <c r="A525" s="241"/>
      <c r="B525" s="80"/>
      <c r="C525" s="272"/>
      <c r="D525" s="231"/>
      <c r="E525" s="84"/>
      <c r="F525" s="84"/>
      <c r="G525" s="84"/>
      <c r="H525" s="248"/>
      <c r="I525" s="249"/>
      <c r="J525" s="526"/>
    </row>
    <row r="526" spans="1:10" ht="29.25" customHeight="1" x14ac:dyDescent="0.25">
      <c r="A526" s="241"/>
      <c r="B526" s="80"/>
      <c r="C526" s="272"/>
      <c r="D526" s="231"/>
      <c r="E526" s="84"/>
      <c r="F526" s="84"/>
      <c r="G526" s="84"/>
      <c r="H526" s="248"/>
      <c r="I526" s="249"/>
      <c r="J526" s="526"/>
    </row>
    <row r="527" spans="1:10" ht="21.75" customHeight="1" x14ac:dyDescent="0.25">
      <c r="A527" s="241"/>
      <c r="B527" s="80"/>
      <c r="C527" s="272"/>
      <c r="D527" s="231"/>
      <c r="E527" s="84"/>
      <c r="F527" s="84"/>
      <c r="G527" s="84"/>
      <c r="H527" s="248"/>
      <c r="I527" s="249"/>
      <c r="J527" s="526"/>
    </row>
    <row r="528" spans="1:10" ht="19.5" customHeight="1" x14ac:dyDescent="0.25"/>
    <row r="529" spans="1:10" x14ac:dyDescent="0.25">
      <c r="A529" s="965" t="s">
        <v>18</v>
      </c>
      <c r="B529" s="965"/>
      <c r="C529" s="965"/>
      <c r="D529" s="965"/>
      <c r="E529" s="965"/>
      <c r="F529" s="965"/>
      <c r="G529" s="965"/>
      <c r="H529" s="965"/>
      <c r="I529" s="965"/>
      <c r="J529" s="526"/>
    </row>
    <row r="530" spans="1:10" ht="15" customHeight="1" x14ac:dyDescent="0.25">
      <c r="A530" s="966" t="s">
        <v>0</v>
      </c>
      <c r="B530" s="1000" t="s">
        <v>19</v>
      </c>
      <c r="C530" s="1132" t="s">
        <v>20</v>
      </c>
      <c r="D530" s="1134" t="s">
        <v>685</v>
      </c>
      <c r="E530" s="1135"/>
      <c r="F530" s="1138">
        <v>2021</v>
      </c>
      <c r="G530" s="1139"/>
      <c r="H530" s="1139"/>
      <c r="I530" s="1140"/>
      <c r="J530" s="953" t="s">
        <v>21</v>
      </c>
    </row>
    <row r="531" spans="1:10" ht="15" x14ac:dyDescent="0.25">
      <c r="A531" s="968"/>
      <c r="B531" s="1002"/>
      <c r="C531" s="1133"/>
      <c r="D531" s="1136"/>
      <c r="E531" s="1137"/>
      <c r="F531" s="1128" t="s">
        <v>22</v>
      </c>
      <c r="G531" s="1129"/>
      <c r="H531" s="1128" t="s">
        <v>24</v>
      </c>
      <c r="I531" s="1129"/>
      <c r="J531" s="955"/>
    </row>
    <row r="532" spans="1:10" ht="15" x14ac:dyDescent="0.25">
      <c r="A532" s="46">
        <v>1</v>
      </c>
      <c r="B532" s="37">
        <v>2</v>
      </c>
      <c r="C532" s="192">
        <v>3</v>
      </c>
      <c r="D532" s="1130">
        <v>4</v>
      </c>
      <c r="E532" s="1131"/>
      <c r="F532" s="1130">
        <v>5</v>
      </c>
      <c r="G532" s="1131"/>
      <c r="H532" s="1130">
        <v>6</v>
      </c>
      <c r="I532" s="1131"/>
      <c r="J532" s="36">
        <v>7</v>
      </c>
    </row>
    <row r="533" spans="1:10" ht="38.25" x14ac:dyDescent="0.25">
      <c r="A533" s="193">
        <v>1</v>
      </c>
      <c r="B533" s="511" t="s">
        <v>121</v>
      </c>
      <c r="C533" s="508" t="s">
        <v>48</v>
      </c>
      <c r="D533" s="1147" t="s">
        <v>837</v>
      </c>
      <c r="E533" s="1148"/>
      <c r="F533" s="936">
        <v>0.5</v>
      </c>
      <c r="G533" s="937"/>
      <c r="H533" s="1149">
        <v>0.6</v>
      </c>
      <c r="I533" s="1150"/>
      <c r="J533" s="510" t="s">
        <v>390</v>
      </c>
    </row>
    <row r="534" spans="1:10" ht="38.25" x14ac:dyDescent="0.25">
      <c r="A534" s="193">
        <v>2</v>
      </c>
      <c r="B534" s="511" t="s">
        <v>122</v>
      </c>
      <c r="C534" s="508" t="s">
        <v>48</v>
      </c>
      <c r="D534" s="1147" t="s">
        <v>838</v>
      </c>
      <c r="E534" s="1148"/>
      <c r="F534" s="936">
        <v>0.5</v>
      </c>
      <c r="G534" s="937"/>
      <c r="H534" s="1149">
        <v>0.8</v>
      </c>
      <c r="I534" s="1150"/>
      <c r="J534" s="510" t="s">
        <v>125</v>
      </c>
    </row>
    <row r="535" spans="1:10" ht="38.25" x14ac:dyDescent="0.25">
      <c r="A535" s="193">
        <v>3</v>
      </c>
      <c r="B535" s="511" t="s">
        <v>123</v>
      </c>
      <c r="C535" s="508" t="s">
        <v>48</v>
      </c>
      <c r="D535" s="1147" t="s">
        <v>839</v>
      </c>
      <c r="E535" s="1148"/>
      <c r="F535" s="936">
        <v>0.5</v>
      </c>
      <c r="G535" s="937"/>
      <c r="H535" s="1149">
        <v>1.2</v>
      </c>
      <c r="I535" s="1150"/>
      <c r="J535" s="510" t="s">
        <v>125</v>
      </c>
    </row>
    <row r="536" spans="1:10" ht="51" x14ac:dyDescent="0.25">
      <c r="A536" s="193">
        <v>4</v>
      </c>
      <c r="B536" s="511" t="s">
        <v>124</v>
      </c>
      <c r="C536" s="508" t="s">
        <v>48</v>
      </c>
      <c r="D536" s="1147" t="s">
        <v>840</v>
      </c>
      <c r="E536" s="1148"/>
      <c r="F536" s="936">
        <v>0.5</v>
      </c>
      <c r="G536" s="937"/>
      <c r="H536" s="1149">
        <v>1.3</v>
      </c>
      <c r="I536" s="1150"/>
      <c r="J536" s="510" t="s">
        <v>126</v>
      </c>
    </row>
    <row r="537" spans="1:10" x14ac:dyDescent="0.25">
      <c r="A537" s="247"/>
      <c r="B537" s="250"/>
      <c r="C537" s="244"/>
      <c r="D537" s="251"/>
      <c r="E537" s="251"/>
      <c r="F537" s="272"/>
      <c r="G537" s="272"/>
      <c r="H537" s="84"/>
      <c r="I537" s="84"/>
      <c r="J537" s="243"/>
    </row>
    <row r="538" spans="1:10" x14ac:dyDescent="0.25">
      <c r="A538" s="247"/>
      <c r="B538" s="250"/>
      <c r="C538" s="244"/>
      <c r="D538" s="251"/>
      <c r="E538" s="251"/>
      <c r="F538" s="272"/>
      <c r="G538" s="272"/>
      <c r="H538" s="84"/>
      <c r="I538" s="84"/>
      <c r="J538" s="243"/>
    </row>
    <row r="539" spans="1:10" ht="15.75" customHeight="1" x14ac:dyDescent="0.25">
      <c r="A539" s="247"/>
      <c r="B539" s="250"/>
      <c r="C539" s="244"/>
      <c r="D539" s="251"/>
      <c r="E539" s="251"/>
      <c r="F539" s="272"/>
      <c r="G539" s="272"/>
      <c r="H539" s="84"/>
      <c r="I539" s="84"/>
      <c r="J539" s="243"/>
    </row>
    <row r="540" spans="1:10" x14ac:dyDescent="0.25">
      <c r="A540" s="247"/>
      <c r="B540" s="250"/>
      <c r="C540" s="244"/>
      <c r="D540" s="251"/>
      <c r="E540" s="251"/>
      <c r="F540" s="272"/>
      <c r="G540" s="272"/>
      <c r="H540" s="84"/>
      <c r="I540" s="84"/>
      <c r="J540" s="243"/>
    </row>
    <row r="541" spans="1:10" x14ac:dyDescent="0.25">
      <c r="A541" s="247"/>
      <c r="B541" s="250"/>
      <c r="C541" s="244"/>
      <c r="D541" s="251"/>
      <c r="E541" s="251"/>
      <c r="F541" s="272"/>
      <c r="G541" s="272"/>
      <c r="H541" s="84"/>
      <c r="I541" s="84"/>
      <c r="J541" s="243"/>
    </row>
    <row r="542" spans="1:10" x14ac:dyDescent="0.25">
      <c r="A542" s="247"/>
      <c r="B542" s="250"/>
      <c r="C542" s="244"/>
      <c r="D542" s="251"/>
      <c r="E542" s="251"/>
      <c r="F542" s="272"/>
      <c r="G542" s="272"/>
      <c r="H542" s="84"/>
      <c r="I542" s="84"/>
      <c r="J542" s="243"/>
    </row>
    <row r="543" spans="1:10" x14ac:dyDescent="0.25">
      <c r="A543" s="247"/>
      <c r="B543" s="250"/>
      <c r="C543" s="244"/>
      <c r="D543" s="251"/>
      <c r="E543" s="251"/>
      <c r="F543" s="272"/>
      <c r="G543" s="272"/>
      <c r="H543" s="84"/>
      <c r="I543" s="84"/>
      <c r="J543" s="243"/>
    </row>
    <row r="544" spans="1:10" x14ac:dyDescent="0.25">
      <c r="A544" s="247"/>
      <c r="B544" s="250"/>
      <c r="C544" s="244"/>
      <c r="D544" s="251"/>
      <c r="E544" s="251"/>
      <c r="F544" s="272"/>
      <c r="G544" s="272"/>
      <c r="H544" s="84"/>
      <c r="I544" s="84"/>
      <c r="J544" s="243"/>
    </row>
    <row r="545" spans="1:10" x14ac:dyDescent="0.25">
      <c r="A545" s="247"/>
      <c r="B545" s="252"/>
      <c r="C545" s="244"/>
      <c r="D545" s="272"/>
      <c r="E545" s="272"/>
      <c r="F545" s="272"/>
      <c r="G545" s="272"/>
      <c r="H545" s="272"/>
      <c r="I545" s="272"/>
      <c r="J545" s="526"/>
    </row>
    <row r="546" spans="1:10" x14ac:dyDescent="0.25">
      <c r="A546" s="247"/>
      <c r="B546" s="252"/>
      <c r="C546" s="244"/>
      <c r="D546" s="272"/>
      <c r="E546" s="272"/>
      <c r="F546" s="272"/>
      <c r="G546" s="272"/>
      <c r="H546" s="272"/>
      <c r="I546" s="272"/>
      <c r="J546" s="526"/>
    </row>
    <row r="547" spans="1:10" x14ac:dyDescent="0.25">
      <c r="A547" s="247"/>
      <c r="B547" s="252"/>
      <c r="C547" s="244"/>
      <c r="D547" s="272"/>
      <c r="E547" s="272"/>
      <c r="F547" s="272"/>
      <c r="G547" s="272"/>
      <c r="H547" s="272"/>
      <c r="I547" s="272"/>
      <c r="J547" s="526"/>
    </row>
    <row r="548" spans="1:10" x14ac:dyDescent="0.25">
      <c r="A548" s="247"/>
      <c r="B548" s="252"/>
      <c r="C548" s="244"/>
      <c r="D548" s="272"/>
      <c r="E548" s="272"/>
      <c r="F548" s="272"/>
      <c r="G548" s="272"/>
      <c r="H548" s="272"/>
      <c r="I548" s="272"/>
      <c r="J548" s="526"/>
    </row>
    <row r="549" spans="1:10" x14ac:dyDescent="0.25">
      <c r="A549" s="247"/>
      <c r="B549" s="252"/>
      <c r="C549" s="244"/>
      <c r="D549" s="272"/>
      <c r="E549" s="272"/>
      <c r="F549" s="272"/>
      <c r="G549" s="272"/>
      <c r="H549" s="272"/>
      <c r="I549" s="272"/>
      <c r="J549" s="526"/>
    </row>
    <row r="550" spans="1:10" x14ac:dyDescent="0.25">
      <c r="A550" s="247"/>
      <c r="B550" s="252"/>
      <c r="C550" s="244"/>
      <c r="D550" s="272"/>
      <c r="E550" s="272"/>
      <c r="F550" s="272"/>
      <c r="G550" s="272"/>
      <c r="H550" s="272"/>
      <c r="I550" s="272"/>
      <c r="J550" s="526"/>
    </row>
    <row r="552" spans="1:10" ht="55.5" customHeight="1" x14ac:dyDescent="0.25">
      <c r="A552" s="516" t="s">
        <v>0</v>
      </c>
      <c r="B552" s="2" t="s">
        <v>1</v>
      </c>
      <c r="C552" s="15" t="s">
        <v>4</v>
      </c>
      <c r="D552" s="972" t="s">
        <v>2</v>
      </c>
      <c r="E552" s="973"/>
      <c r="F552" s="17" t="s">
        <v>5</v>
      </c>
      <c r="G552" s="17" t="s">
        <v>12</v>
      </c>
      <c r="H552" s="9" t="s">
        <v>3</v>
      </c>
      <c r="I552" s="20" t="s">
        <v>6</v>
      </c>
      <c r="J552" s="507" t="s">
        <v>7</v>
      </c>
    </row>
    <row r="553" spans="1:10" x14ac:dyDescent="0.25">
      <c r="A553" s="518">
        <v>1</v>
      </c>
      <c r="B553" s="57">
        <v>2</v>
      </c>
      <c r="C553" s="519">
        <v>3</v>
      </c>
      <c r="D553" s="974">
        <v>4</v>
      </c>
      <c r="E553" s="975"/>
      <c r="F553" s="58">
        <v>5</v>
      </c>
      <c r="G553" s="58">
        <v>6</v>
      </c>
      <c r="H553" s="58">
        <v>7</v>
      </c>
      <c r="I553" s="59">
        <v>8</v>
      </c>
      <c r="J553" s="513">
        <v>9</v>
      </c>
    </row>
    <row r="554" spans="1:10" x14ac:dyDescent="0.25">
      <c r="A554" s="528"/>
      <c r="B554" s="529"/>
      <c r="C554" s="530"/>
      <c r="D554" s="531"/>
      <c r="E554" s="531"/>
      <c r="F554" s="532"/>
      <c r="G554" s="532"/>
      <c r="H554" s="532"/>
      <c r="I554" s="533"/>
      <c r="J554" s="534"/>
    </row>
    <row r="555" spans="1:10" x14ac:dyDescent="0.25">
      <c r="A555" s="180"/>
      <c r="B555" s="181"/>
      <c r="C555" s="182"/>
      <c r="D555" s="66"/>
      <c r="E555" s="66">
        <f>E556</f>
        <v>360</v>
      </c>
      <c r="F555" s="68"/>
      <c r="G555" s="68"/>
      <c r="H555" s="66">
        <f>H556</f>
        <v>0</v>
      </c>
      <c r="I555" s="184"/>
      <c r="J555" s="70"/>
    </row>
    <row r="556" spans="1:10" ht="38.25" x14ac:dyDescent="0.25">
      <c r="A556" s="449">
        <v>10</v>
      </c>
      <c r="B556" s="514" t="s">
        <v>1162</v>
      </c>
      <c r="C556" s="236"/>
      <c r="D556" s="525" t="s">
        <v>10</v>
      </c>
      <c r="E556" s="535">
        <f>E558+E559</f>
        <v>360</v>
      </c>
      <c r="F556" s="536"/>
      <c r="G556" s="536"/>
      <c r="H556" s="537">
        <f>H558+H559</f>
        <v>0</v>
      </c>
      <c r="I556" s="131">
        <f>(H556/E556)*100</f>
        <v>0</v>
      </c>
      <c r="J556" s="507"/>
    </row>
    <row r="557" spans="1:10" ht="15" x14ac:dyDescent="0.25">
      <c r="A557" s="1162" t="s">
        <v>1163</v>
      </c>
      <c r="B557" s="1163"/>
      <c r="C557" s="1163"/>
      <c r="D557" s="1163"/>
      <c r="E557" s="1163"/>
      <c r="F557" s="1163"/>
      <c r="G557" s="1163"/>
      <c r="H557" s="1163"/>
      <c r="I557" s="1163"/>
      <c r="J557" s="1164"/>
    </row>
    <row r="558" spans="1:10" ht="38.25" x14ac:dyDescent="0.25">
      <c r="A558" s="506" t="s">
        <v>13</v>
      </c>
      <c r="B558" s="512" t="s">
        <v>1164</v>
      </c>
      <c r="C558" s="236"/>
      <c r="D558" s="525" t="s">
        <v>10</v>
      </c>
      <c r="E558" s="275">
        <v>240</v>
      </c>
      <c r="F558" s="505"/>
      <c r="G558" s="505"/>
      <c r="H558" s="538">
        <v>0</v>
      </c>
      <c r="I558" s="132">
        <f>(H558/E558)*100</f>
        <v>0</v>
      </c>
      <c r="J558" s="507"/>
    </row>
    <row r="559" spans="1:10" ht="38.25" x14ac:dyDescent="0.25">
      <c r="A559" s="506" t="s">
        <v>15</v>
      </c>
      <c r="B559" s="512" t="s">
        <v>1165</v>
      </c>
      <c r="C559" s="507" t="s">
        <v>11</v>
      </c>
      <c r="D559" s="525" t="s">
        <v>10</v>
      </c>
      <c r="E559" s="275">
        <v>120</v>
      </c>
      <c r="F559" s="524"/>
      <c r="G559" s="524"/>
      <c r="H559" s="538">
        <v>0</v>
      </c>
      <c r="I559" s="132">
        <f>(H559/E559)*100</f>
        <v>0</v>
      </c>
      <c r="J559" s="507"/>
    </row>
    <row r="560" spans="1:10" ht="15" customHeight="1" x14ac:dyDescent="0.25">
      <c r="A560" s="1162" t="s">
        <v>1166</v>
      </c>
      <c r="B560" s="1163"/>
      <c r="C560" s="1163"/>
      <c r="D560" s="1163"/>
      <c r="E560" s="1163"/>
      <c r="F560" s="1163"/>
      <c r="G560" s="1163"/>
      <c r="H560" s="1163"/>
      <c r="I560" s="1163"/>
      <c r="J560" s="1164"/>
    </row>
    <row r="561" spans="1:10" ht="15" customHeight="1" x14ac:dyDescent="0.25">
      <c r="A561" s="506" t="s">
        <v>25</v>
      </c>
      <c r="B561" s="512" t="s">
        <v>1167</v>
      </c>
      <c r="C561" s="507" t="s">
        <v>11</v>
      </c>
      <c r="D561" s="525" t="s">
        <v>10</v>
      </c>
      <c r="E561" s="539" t="s">
        <v>521</v>
      </c>
      <c r="F561" s="507" t="s">
        <v>11</v>
      </c>
      <c r="G561" s="507" t="s">
        <v>11</v>
      </c>
      <c r="H561" s="538"/>
      <c r="I561" s="21"/>
      <c r="J561" s="507"/>
    </row>
    <row r="563" spans="1:10" x14ac:dyDescent="0.25">
      <c r="A563" s="965" t="s">
        <v>18</v>
      </c>
      <c r="B563" s="965"/>
      <c r="C563" s="965"/>
      <c r="D563" s="965"/>
      <c r="E563" s="965"/>
      <c r="F563" s="965"/>
      <c r="G563" s="965"/>
      <c r="H563" s="965"/>
      <c r="I563" s="965"/>
      <c r="J563" s="526"/>
    </row>
    <row r="564" spans="1:10" ht="15" customHeight="1" x14ac:dyDescent="0.25">
      <c r="A564" s="966" t="s">
        <v>0</v>
      </c>
      <c r="B564" s="1000" t="s">
        <v>19</v>
      </c>
      <c r="C564" s="1132" t="s">
        <v>20</v>
      </c>
      <c r="D564" s="1134" t="s">
        <v>1168</v>
      </c>
      <c r="E564" s="1135"/>
      <c r="F564" s="1138">
        <v>2022</v>
      </c>
      <c r="G564" s="1139"/>
      <c r="H564" s="1139"/>
      <c r="I564" s="1140"/>
      <c r="J564" s="953" t="s">
        <v>21</v>
      </c>
    </row>
    <row r="565" spans="1:10" ht="15" x14ac:dyDescent="0.25">
      <c r="A565" s="968"/>
      <c r="B565" s="1002"/>
      <c r="C565" s="1133"/>
      <c r="D565" s="1136"/>
      <c r="E565" s="1137"/>
      <c r="F565" s="1128" t="s">
        <v>22</v>
      </c>
      <c r="G565" s="1129"/>
      <c r="H565" s="1128" t="s">
        <v>24</v>
      </c>
      <c r="I565" s="1129"/>
      <c r="J565" s="955"/>
    </row>
    <row r="566" spans="1:10" ht="15" x14ac:dyDescent="0.25">
      <c r="A566" s="77">
        <v>1</v>
      </c>
      <c r="B566" s="78">
        <v>2</v>
      </c>
      <c r="C566" s="278">
        <v>3</v>
      </c>
      <c r="D566" s="1130">
        <v>4</v>
      </c>
      <c r="E566" s="1131"/>
      <c r="F566" s="1130">
        <v>5</v>
      </c>
      <c r="G566" s="1131"/>
      <c r="H566" s="1130">
        <v>6</v>
      </c>
      <c r="I566" s="1131"/>
      <c r="J566" s="79">
        <v>7</v>
      </c>
    </row>
    <row r="567" spans="1:10" ht="38.25" x14ac:dyDescent="0.25">
      <c r="A567" s="509">
        <v>1</v>
      </c>
      <c r="B567" s="143" t="s">
        <v>1169</v>
      </c>
      <c r="C567" s="508" t="s">
        <v>50</v>
      </c>
      <c r="D567" s="936"/>
      <c r="E567" s="937"/>
      <c r="F567" s="936">
        <v>180</v>
      </c>
      <c r="G567" s="937"/>
      <c r="H567" s="936"/>
      <c r="I567" s="937"/>
      <c r="J567" s="510"/>
    </row>
    <row r="568" spans="1:10" ht="51" x14ac:dyDescent="0.25">
      <c r="A568" s="509">
        <v>2</v>
      </c>
      <c r="B568" s="143" t="s">
        <v>1170</v>
      </c>
      <c r="C568" s="508" t="s">
        <v>48</v>
      </c>
      <c r="D568" s="936"/>
      <c r="E568" s="937"/>
      <c r="F568" s="936">
        <v>50</v>
      </c>
      <c r="G568" s="937"/>
      <c r="H568" s="936"/>
      <c r="I568" s="937"/>
      <c r="J568" s="510"/>
    </row>
    <row r="569" spans="1:10" ht="38.25" x14ac:dyDescent="0.25">
      <c r="A569" s="509">
        <v>3</v>
      </c>
      <c r="B569" s="143" t="s">
        <v>1171</v>
      </c>
      <c r="C569" s="508" t="s">
        <v>48</v>
      </c>
      <c r="D569" s="936"/>
      <c r="E569" s="937"/>
      <c r="F569" s="936">
        <v>6.5</v>
      </c>
      <c r="G569" s="937"/>
      <c r="H569" s="936"/>
      <c r="I569" s="937"/>
      <c r="J569" s="510"/>
    </row>
    <row r="570" spans="1:10" ht="38.25" x14ac:dyDescent="0.25">
      <c r="A570" s="509">
        <v>4</v>
      </c>
      <c r="B570" s="143" t="s">
        <v>1172</v>
      </c>
      <c r="C570" s="508" t="s">
        <v>50</v>
      </c>
      <c r="D570" s="936"/>
      <c r="E570" s="937"/>
      <c r="F570" s="936">
        <v>180</v>
      </c>
      <c r="G570" s="937"/>
      <c r="H570" s="936"/>
      <c r="I570" s="937"/>
      <c r="J570" s="510"/>
    </row>
    <row r="571" spans="1:10" x14ac:dyDescent="0.25">
      <c r="A571" s="247"/>
      <c r="B571" s="253"/>
      <c r="C571" s="244"/>
      <c r="D571" s="272"/>
      <c r="E571" s="272"/>
      <c r="F571" s="272"/>
      <c r="G571" s="272"/>
      <c r="H571" s="272"/>
      <c r="I571" s="272"/>
      <c r="J571" s="243"/>
    </row>
    <row r="573" spans="1:10" ht="54.75" customHeight="1" x14ac:dyDescent="0.25">
      <c r="A573" s="516" t="s">
        <v>0</v>
      </c>
      <c r="B573" s="2" t="s">
        <v>1</v>
      </c>
      <c r="C573" s="15" t="s">
        <v>4</v>
      </c>
      <c r="D573" s="972" t="s">
        <v>2</v>
      </c>
      <c r="E573" s="973"/>
      <c r="F573" s="17" t="s">
        <v>5</v>
      </c>
      <c r="G573" s="17" t="s">
        <v>12</v>
      </c>
      <c r="H573" s="9" t="s">
        <v>3</v>
      </c>
      <c r="I573" s="20" t="s">
        <v>6</v>
      </c>
      <c r="J573" s="507" t="s">
        <v>7</v>
      </c>
    </row>
    <row r="574" spans="1:10" x14ac:dyDescent="0.25">
      <c r="A574" s="522">
        <v>1</v>
      </c>
      <c r="B574" s="11">
        <v>2</v>
      </c>
      <c r="C574" s="517">
        <v>3</v>
      </c>
      <c r="D574" s="974">
        <v>4</v>
      </c>
      <c r="E574" s="975"/>
      <c r="F574" s="523">
        <v>5</v>
      </c>
      <c r="G574" s="523">
        <v>6</v>
      </c>
      <c r="H574" s="523">
        <v>7</v>
      </c>
      <c r="I574" s="23">
        <v>8</v>
      </c>
      <c r="J574" s="507">
        <v>9</v>
      </c>
    </row>
    <row r="575" spans="1:10" x14ac:dyDescent="0.25">
      <c r="A575" s="44"/>
      <c r="B575" s="30"/>
      <c r="C575" s="31"/>
      <c r="D575" s="231"/>
      <c r="E575" s="84">
        <f>E576+E577+E578+E579</f>
        <v>6.5</v>
      </c>
      <c r="F575" s="527"/>
      <c r="G575" s="527"/>
      <c r="H575" s="84">
        <f>H576+H577+H578+H579</f>
        <v>0</v>
      </c>
      <c r="I575" s="33"/>
      <c r="J575" s="526"/>
    </row>
    <row r="576" spans="1:10" ht="15.75" customHeight="1" x14ac:dyDescent="0.25">
      <c r="A576" s="1151">
        <v>11</v>
      </c>
      <c r="B576" s="1154" t="s">
        <v>1161</v>
      </c>
      <c r="C576" s="452"/>
      <c r="D576" s="26" t="s">
        <v>8</v>
      </c>
      <c r="E576" s="220">
        <v>0</v>
      </c>
      <c r="F576" s="520" t="s">
        <v>11</v>
      </c>
      <c r="G576" s="520" t="s">
        <v>11</v>
      </c>
      <c r="H576" s="220">
        <v>0</v>
      </c>
      <c r="I576" s="131">
        <v>0</v>
      </c>
      <c r="J576" s="958" t="s">
        <v>98</v>
      </c>
    </row>
    <row r="577" spans="1:10" ht="15" customHeight="1" x14ac:dyDescent="0.25">
      <c r="A577" s="1152"/>
      <c r="B577" s="1155"/>
      <c r="C577" s="453"/>
      <c r="D577" s="26" t="s">
        <v>9</v>
      </c>
      <c r="E577" s="220">
        <v>0</v>
      </c>
      <c r="F577" s="520" t="s">
        <v>11</v>
      </c>
      <c r="G577" s="520" t="s">
        <v>11</v>
      </c>
      <c r="H577" s="220">
        <v>0</v>
      </c>
      <c r="I577" s="131">
        <v>0</v>
      </c>
      <c r="J577" s="1157"/>
    </row>
    <row r="578" spans="1:10" x14ac:dyDescent="0.25">
      <c r="A578" s="1152"/>
      <c r="B578" s="1155"/>
      <c r="C578" s="515" t="s">
        <v>391</v>
      </c>
      <c r="D578" s="26" t="s">
        <v>10</v>
      </c>
      <c r="E578" s="220">
        <f>E592+E600+E602+E606+E607+E610+E612+E614+E616+E618</f>
        <v>0</v>
      </c>
      <c r="F578" s="520" t="s">
        <v>11</v>
      </c>
      <c r="G578" s="520" t="s">
        <v>11</v>
      </c>
      <c r="H578" s="220">
        <v>0</v>
      </c>
      <c r="I578" s="131">
        <v>0</v>
      </c>
      <c r="J578" s="1157"/>
    </row>
    <row r="579" spans="1:10" x14ac:dyDescent="0.25">
      <c r="A579" s="1153"/>
      <c r="B579" s="1156"/>
      <c r="C579" s="372"/>
      <c r="D579" s="26" t="s">
        <v>27</v>
      </c>
      <c r="E579" s="220">
        <f>E593+E598+E601+E611+E613</f>
        <v>6.5</v>
      </c>
      <c r="F579" s="520" t="s">
        <v>11</v>
      </c>
      <c r="G579" s="520" t="s">
        <v>11</v>
      </c>
      <c r="H579" s="220">
        <v>0</v>
      </c>
      <c r="I579" s="131">
        <f>(H579/E579)*100</f>
        <v>0</v>
      </c>
      <c r="J579" s="959"/>
    </row>
    <row r="580" spans="1:10" ht="27" customHeight="1" x14ac:dyDescent="0.25">
      <c r="A580" s="1158" t="s">
        <v>841</v>
      </c>
      <c r="B580" s="1159"/>
      <c r="C580" s="1159"/>
      <c r="D580" s="1159"/>
      <c r="E580" s="1159"/>
      <c r="F580" s="1159"/>
      <c r="G580" s="1159"/>
      <c r="H580" s="1159"/>
      <c r="I580" s="1159"/>
      <c r="J580" s="1160"/>
    </row>
    <row r="581" spans="1:10" ht="15" customHeight="1" x14ac:dyDescent="0.25">
      <c r="A581" s="517" t="s">
        <v>13</v>
      </c>
      <c r="B581" s="512" t="s">
        <v>842</v>
      </c>
      <c r="C581" s="454" t="s">
        <v>11</v>
      </c>
      <c r="D581" s="521" t="s">
        <v>10</v>
      </c>
      <c r="E581" s="455" t="s">
        <v>521</v>
      </c>
      <c r="F581" s="454" t="s">
        <v>11</v>
      </c>
      <c r="G581" s="454" t="s">
        <v>11</v>
      </c>
      <c r="H581" s="454" t="s">
        <v>11</v>
      </c>
      <c r="I581" s="454" t="s">
        <v>11</v>
      </c>
      <c r="J581" s="510" t="s">
        <v>134</v>
      </c>
    </row>
    <row r="582" spans="1:10" ht="48" x14ac:dyDescent="0.25">
      <c r="A582" s="517" t="s">
        <v>15</v>
      </c>
      <c r="B582" s="512" t="s">
        <v>843</v>
      </c>
      <c r="C582" s="454" t="s">
        <v>11</v>
      </c>
      <c r="D582" s="521" t="s">
        <v>10</v>
      </c>
      <c r="E582" s="455" t="s">
        <v>521</v>
      </c>
      <c r="F582" s="454" t="s">
        <v>11</v>
      </c>
      <c r="G582" s="454" t="s">
        <v>11</v>
      </c>
      <c r="H582" s="454" t="s">
        <v>11</v>
      </c>
      <c r="I582" s="454" t="s">
        <v>11</v>
      </c>
      <c r="J582" s="510" t="s">
        <v>134</v>
      </c>
    </row>
    <row r="583" spans="1:10" ht="48" x14ac:dyDescent="0.25">
      <c r="A583" s="517" t="s">
        <v>16</v>
      </c>
      <c r="B583" s="512" t="s">
        <v>844</v>
      </c>
      <c r="C583" s="454" t="s">
        <v>11</v>
      </c>
      <c r="D583" s="521" t="s">
        <v>10</v>
      </c>
      <c r="E583" s="455" t="s">
        <v>521</v>
      </c>
      <c r="F583" s="454" t="s">
        <v>11</v>
      </c>
      <c r="G583" s="454" t="s">
        <v>11</v>
      </c>
      <c r="H583" s="454" t="s">
        <v>11</v>
      </c>
      <c r="I583" s="454" t="s">
        <v>11</v>
      </c>
      <c r="J583" s="510" t="s">
        <v>134</v>
      </c>
    </row>
    <row r="584" spans="1:10" ht="63.75" x14ac:dyDescent="0.25">
      <c r="A584" s="517" t="s">
        <v>276</v>
      </c>
      <c r="B584" s="512" t="s">
        <v>845</v>
      </c>
      <c r="C584" s="454" t="s">
        <v>11</v>
      </c>
      <c r="D584" s="521" t="s">
        <v>10</v>
      </c>
      <c r="E584" s="455" t="s">
        <v>521</v>
      </c>
      <c r="F584" s="454" t="s">
        <v>11</v>
      </c>
      <c r="G584" s="454" t="s">
        <v>11</v>
      </c>
      <c r="H584" s="454" t="s">
        <v>11</v>
      </c>
      <c r="I584" s="454" t="s">
        <v>11</v>
      </c>
      <c r="J584" s="510" t="s">
        <v>134</v>
      </c>
    </row>
    <row r="585" spans="1:10" ht="102" x14ac:dyDescent="0.25">
      <c r="A585" s="517" t="s">
        <v>846</v>
      </c>
      <c r="B585" s="512" t="s">
        <v>847</v>
      </c>
      <c r="C585" s="454" t="s">
        <v>11</v>
      </c>
      <c r="D585" s="521" t="s">
        <v>10</v>
      </c>
      <c r="E585" s="455" t="s">
        <v>521</v>
      </c>
      <c r="F585" s="454" t="s">
        <v>11</v>
      </c>
      <c r="G585" s="454" t="s">
        <v>11</v>
      </c>
      <c r="H585" s="454" t="s">
        <v>11</v>
      </c>
      <c r="I585" s="454" t="s">
        <v>11</v>
      </c>
      <c r="J585" s="510" t="s">
        <v>134</v>
      </c>
    </row>
    <row r="586" spans="1:10" ht="76.5" x14ac:dyDescent="0.25">
      <c r="A586" s="517" t="s">
        <v>848</v>
      </c>
      <c r="B586" s="512" t="s">
        <v>849</v>
      </c>
      <c r="C586" s="454" t="s">
        <v>11</v>
      </c>
      <c r="D586" s="521" t="s">
        <v>10</v>
      </c>
      <c r="E586" s="455" t="s">
        <v>521</v>
      </c>
      <c r="F586" s="454" t="s">
        <v>11</v>
      </c>
      <c r="G586" s="454" t="s">
        <v>11</v>
      </c>
      <c r="H586" s="454" t="s">
        <v>11</v>
      </c>
      <c r="I586" s="454" t="s">
        <v>11</v>
      </c>
      <c r="J586" s="510" t="s">
        <v>134</v>
      </c>
    </row>
    <row r="587" spans="1:10" ht="76.5" x14ac:dyDescent="0.25">
      <c r="A587" s="517" t="s">
        <v>850</v>
      </c>
      <c r="B587" s="512" t="s">
        <v>851</v>
      </c>
      <c r="C587" s="454" t="s">
        <v>11</v>
      </c>
      <c r="D587" s="521" t="s">
        <v>10</v>
      </c>
      <c r="E587" s="455" t="s">
        <v>521</v>
      </c>
      <c r="F587" s="454" t="s">
        <v>11</v>
      </c>
      <c r="G587" s="454" t="s">
        <v>11</v>
      </c>
      <c r="H587" s="454" t="s">
        <v>11</v>
      </c>
      <c r="I587" s="454" t="s">
        <v>11</v>
      </c>
      <c r="J587" s="510" t="s">
        <v>134</v>
      </c>
    </row>
    <row r="588" spans="1:10" ht="63.75" x14ac:dyDescent="0.25">
      <c r="A588" s="411" t="s">
        <v>852</v>
      </c>
      <c r="B588" s="430" t="s">
        <v>853</v>
      </c>
      <c r="C588" s="454" t="s">
        <v>11</v>
      </c>
      <c r="D588" s="51" t="s">
        <v>10</v>
      </c>
      <c r="E588" s="455" t="s">
        <v>521</v>
      </c>
      <c r="F588" s="454" t="s">
        <v>11</v>
      </c>
      <c r="G588" s="454" t="s">
        <v>11</v>
      </c>
      <c r="H588" s="454" t="s">
        <v>11</v>
      </c>
      <c r="I588" s="454" t="s">
        <v>11</v>
      </c>
      <c r="J588" s="417" t="s">
        <v>134</v>
      </c>
    </row>
    <row r="589" spans="1:10" ht="51" x14ac:dyDescent="0.25">
      <c r="A589" s="411" t="s">
        <v>854</v>
      </c>
      <c r="B589" s="430" t="s">
        <v>855</v>
      </c>
      <c r="C589" s="454" t="s">
        <v>11</v>
      </c>
      <c r="D589" s="51" t="s">
        <v>10</v>
      </c>
      <c r="E589" s="455" t="s">
        <v>521</v>
      </c>
      <c r="F589" s="454" t="s">
        <v>11</v>
      </c>
      <c r="G589" s="454" t="s">
        <v>11</v>
      </c>
      <c r="H589" s="454" t="s">
        <v>11</v>
      </c>
      <c r="I589" s="454" t="s">
        <v>11</v>
      </c>
      <c r="J589" s="417" t="s">
        <v>134</v>
      </c>
    </row>
    <row r="590" spans="1:10" ht="24.75" customHeight="1" x14ac:dyDescent="0.25">
      <c r="A590" s="1161" t="s">
        <v>856</v>
      </c>
      <c r="B590" s="1161"/>
      <c r="C590" s="1161"/>
      <c r="D590" s="1161"/>
      <c r="E590" s="1161"/>
      <c r="F590" s="1161"/>
      <c r="G590" s="1161"/>
      <c r="H590" s="1161"/>
      <c r="I590" s="1161"/>
      <c r="J590" s="1161"/>
    </row>
    <row r="591" spans="1:10" ht="76.5" x14ac:dyDescent="0.25">
      <c r="A591" s="411" t="s">
        <v>25</v>
      </c>
      <c r="B591" s="430" t="s">
        <v>857</v>
      </c>
      <c r="C591" s="454" t="s">
        <v>11</v>
      </c>
      <c r="D591" s="51" t="s">
        <v>10</v>
      </c>
      <c r="E591" s="455" t="s">
        <v>521</v>
      </c>
      <c r="F591" s="454" t="s">
        <v>11</v>
      </c>
      <c r="G591" s="454" t="s">
        <v>11</v>
      </c>
      <c r="H591" s="454" t="s">
        <v>11</v>
      </c>
      <c r="I591" s="454" t="s">
        <v>11</v>
      </c>
      <c r="J591" s="417" t="s">
        <v>134</v>
      </c>
    </row>
    <row r="592" spans="1:10" x14ac:dyDescent="0.25">
      <c r="A592" s="1066" t="s">
        <v>28</v>
      </c>
      <c r="B592" s="960" t="s">
        <v>858</v>
      </c>
      <c r="C592" s="1165" t="s">
        <v>11</v>
      </c>
      <c r="D592" s="51" t="s">
        <v>10</v>
      </c>
      <c r="E592" s="456">
        <v>0</v>
      </c>
      <c r="F592" s="454" t="s">
        <v>11</v>
      </c>
      <c r="G592" s="454" t="s">
        <v>11</v>
      </c>
      <c r="H592" s="454" t="s">
        <v>11</v>
      </c>
      <c r="I592" s="454" t="s">
        <v>11</v>
      </c>
      <c r="J592" s="417" t="s">
        <v>134</v>
      </c>
    </row>
    <row r="593" spans="1:10" x14ac:dyDescent="0.25">
      <c r="A593" s="1068"/>
      <c r="B593" s="960"/>
      <c r="C593" s="1166"/>
      <c r="D593" s="51" t="s">
        <v>27</v>
      </c>
      <c r="E593" s="456">
        <v>2.5</v>
      </c>
      <c r="F593" s="456">
        <v>0</v>
      </c>
      <c r="G593" s="456">
        <v>0</v>
      </c>
      <c r="H593" s="456">
        <v>0</v>
      </c>
      <c r="I593" s="132">
        <f>(H593/E593)*100</f>
        <v>0</v>
      </c>
      <c r="J593" s="417" t="s">
        <v>134</v>
      </c>
    </row>
    <row r="594" spans="1:10" ht="63.75" x14ac:dyDescent="0.25">
      <c r="A594" s="411" t="s">
        <v>29</v>
      </c>
      <c r="B594" s="430" t="s">
        <v>859</v>
      </c>
      <c r="C594" s="454" t="s">
        <v>11</v>
      </c>
      <c r="D594" s="51" t="s">
        <v>10</v>
      </c>
      <c r="E594" s="455" t="s">
        <v>521</v>
      </c>
      <c r="F594" s="454" t="s">
        <v>11</v>
      </c>
      <c r="G594" s="454" t="s">
        <v>11</v>
      </c>
      <c r="H594" s="454" t="s">
        <v>11</v>
      </c>
      <c r="I594" s="454" t="s">
        <v>11</v>
      </c>
      <c r="J594" s="417" t="s">
        <v>134</v>
      </c>
    </row>
    <row r="595" spans="1:10" ht="48" x14ac:dyDescent="0.25">
      <c r="A595" s="411" t="s">
        <v>30</v>
      </c>
      <c r="B595" s="430" t="s">
        <v>860</v>
      </c>
      <c r="C595" s="454" t="s">
        <v>11</v>
      </c>
      <c r="D595" s="51" t="s">
        <v>10</v>
      </c>
      <c r="E595" s="455" t="s">
        <v>521</v>
      </c>
      <c r="F595" s="454" t="s">
        <v>11</v>
      </c>
      <c r="G595" s="454" t="s">
        <v>11</v>
      </c>
      <c r="H595" s="454" t="s">
        <v>11</v>
      </c>
      <c r="I595" s="454" t="s">
        <v>11</v>
      </c>
      <c r="J595" s="417" t="s">
        <v>134</v>
      </c>
    </row>
    <row r="596" spans="1:10" x14ac:dyDescent="0.25">
      <c r="A596" s="411" t="s">
        <v>31</v>
      </c>
      <c r="B596" s="430" t="s">
        <v>861</v>
      </c>
      <c r="C596" s="454" t="s">
        <v>11</v>
      </c>
      <c r="D596" s="51" t="s">
        <v>10</v>
      </c>
      <c r="E596" s="456">
        <v>0</v>
      </c>
      <c r="F596" s="454" t="s">
        <v>11</v>
      </c>
      <c r="G596" s="454" t="s">
        <v>11</v>
      </c>
      <c r="H596" s="454" t="s">
        <v>11</v>
      </c>
      <c r="I596" s="454" t="s">
        <v>11</v>
      </c>
      <c r="J596" s="417" t="s">
        <v>134</v>
      </c>
    </row>
    <row r="597" spans="1:10" x14ac:dyDescent="0.25">
      <c r="A597" s="1066" t="s">
        <v>862</v>
      </c>
      <c r="B597" s="960" t="s">
        <v>863</v>
      </c>
      <c r="C597" s="1165" t="s">
        <v>11</v>
      </c>
      <c r="D597" s="51" t="s">
        <v>10</v>
      </c>
      <c r="E597" s="456">
        <v>0</v>
      </c>
      <c r="F597" s="454" t="s">
        <v>11</v>
      </c>
      <c r="G597" s="454" t="s">
        <v>11</v>
      </c>
      <c r="H597" s="454" t="s">
        <v>11</v>
      </c>
      <c r="I597" s="454" t="s">
        <v>11</v>
      </c>
      <c r="J597" s="417" t="s">
        <v>134</v>
      </c>
    </row>
    <row r="598" spans="1:10" x14ac:dyDescent="0.25">
      <c r="A598" s="1068"/>
      <c r="B598" s="960"/>
      <c r="C598" s="1166"/>
      <c r="D598" s="51" t="s">
        <v>27</v>
      </c>
      <c r="E598" s="456">
        <v>0</v>
      </c>
      <c r="F598" s="454" t="s">
        <v>11</v>
      </c>
      <c r="G598" s="454" t="s">
        <v>11</v>
      </c>
      <c r="H598" s="454" t="s">
        <v>11</v>
      </c>
      <c r="I598" s="454" t="s">
        <v>11</v>
      </c>
      <c r="J598" s="417" t="s">
        <v>134</v>
      </c>
    </row>
    <row r="599" spans="1:10" ht="48" x14ac:dyDescent="0.25">
      <c r="A599" s="411" t="s">
        <v>864</v>
      </c>
      <c r="B599" s="430" t="s">
        <v>865</v>
      </c>
      <c r="C599" s="454" t="s">
        <v>11</v>
      </c>
      <c r="D599" s="51" t="s">
        <v>10</v>
      </c>
      <c r="E599" s="455" t="s">
        <v>521</v>
      </c>
      <c r="F599" s="454" t="s">
        <v>11</v>
      </c>
      <c r="G599" s="454" t="s">
        <v>11</v>
      </c>
      <c r="H599" s="454" t="s">
        <v>11</v>
      </c>
      <c r="I599" s="454" t="s">
        <v>11</v>
      </c>
      <c r="J599" s="417" t="s">
        <v>134</v>
      </c>
    </row>
    <row r="600" spans="1:10" x14ac:dyDescent="0.25">
      <c r="A600" s="1066" t="s">
        <v>866</v>
      </c>
      <c r="B600" s="960" t="s">
        <v>867</v>
      </c>
      <c r="C600" s="1167" t="s">
        <v>11</v>
      </c>
      <c r="D600" s="51" t="s">
        <v>10</v>
      </c>
      <c r="E600" s="456">
        <v>0</v>
      </c>
      <c r="F600" s="454" t="s">
        <v>11</v>
      </c>
      <c r="G600" s="454" t="s">
        <v>11</v>
      </c>
      <c r="H600" s="454" t="s">
        <v>11</v>
      </c>
      <c r="I600" s="454" t="s">
        <v>11</v>
      </c>
      <c r="J600" s="417" t="s">
        <v>134</v>
      </c>
    </row>
    <row r="601" spans="1:10" x14ac:dyDescent="0.25">
      <c r="A601" s="1068"/>
      <c r="B601" s="960"/>
      <c r="C601" s="1168"/>
      <c r="D601" s="51" t="s">
        <v>27</v>
      </c>
      <c r="E601" s="456">
        <v>2</v>
      </c>
      <c r="F601" s="456">
        <v>0</v>
      </c>
      <c r="G601" s="456">
        <v>0</v>
      </c>
      <c r="H601" s="456">
        <v>0</v>
      </c>
      <c r="I601" s="132">
        <f>(H601/E601)*100</f>
        <v>0</v>
      </c>
      <c r="J601" s="417" t="s">
        <v>134</v>
      </c>
    </row>
    <row r="602" spans="1:10" ht="25.5" x14ac:dyDescent="0.25">
      <c r="A602" s="411" t="s">
        <v>868</v>
      </c>
      <c r="B602" s="430" t="s">
        <v>869</v>
      </c>
      <c r="C602" s="454" t="s">
        <v>11</v>
      </c>
      <c r="D602" s="51" t="s">
        <v>10</v>
      </c>
      <c r="E602" s="456">
        <v>0</v>
      </c>
      <c r="F602" s="454" t="s">
        <v>11</v>
      </c>
      <c r="G602" s="454" t="s">
        <v>11</v>
      </c>
      <c r="H602" s="454" t="s">
        <v>11</v>
      </c>
      <c r="I602" s="454" t="s">
        <v>11</v>
      </c>
      <c r="J602" s="417" t="s">
        <v>134</v>
      </c>
    </row>
    <row r="603" spans="1:10" ht="15" x14ac:dyDescent="0.25">
      <c r="A603" s="1169" t="s">
        <v>870</v>
      </c>
      <c r="B603" s="1169"/>
      <c r="C603" s="1169"/>
      <c r="D603" s="1169"/>
      <c r="E603" s="1169"/>
      <c r="F603" s="1169"/>
      <c r="G603" s="1169"/>
      <c r="H603" s="1169"/>
      <c r="I603" s="1169"/>
      <c r="J603" s="1169"/>
    </row>
    <row r="604" spans="1:10" ht="48" x14ac:dyDescent="0.25">
      <c r="A604" s="411" t="s">
        <v>72</v>
      </c>
      <c r="B604" s="430" t="s">
        <v>871</v>
      </c>
      <c r="C604" s="454" t="s">
        <v>11</v>
      </c>
      <c r="D604" s="51" t="s">
        <v>10</v>
      </c>
      <c r="E604" s="455" t="s">
        <v>521</v>
      </c>
      <c r="F604" s="454" t="s">
        <v>11</v>
      </c>
      <c r="G604" s="454" t="s">
        <v>11</v>
      </c>
      <c r="H604" s="454" t="s">
        <v>11</v>
      </c>
      <c r="I604" s="454" t="s">
        <v>11</v>
      </c>
      <c r="J604" s="417" t="s">
        <v>134</v>
      </c>
    </row>
    <row r="605" spans="1:10" ht="48" x14ac:dyDescent="0.25">
      <c r="A605" s="411" t="s">
        <v>73</v>
      </c>
      <c r="B605" s="430" t="s">
        <v>872</v>
      </c>
      <c r="C605" s="454" t="s">
        <v>11</v>
      </c>
      <c r="D605" s="51" t="s">
        <v>10</v>
      </c>
      <c r="E605" s="455" t="s">
        <v>521</v>
      </c>
      <c r="F605" s="454" t="s">
        <v>11</v>
      </c>
      <c r="G605" s="454" t="s">
        <v>11</v>
      </c>
      <c r="H605" s="454" t="s">
        <v>11</v>
      </c>
      <c r="I605" s="454" t="s">
        <v>11</v>
      </c>
      <c r="J605" s="417" t="s">
        <v>134</v>
      </c>
    </row>
    <row r="606" spans="1:10" ht="63.75" x14ac:dyDescent="0.25">
      <c r="A606" s="411" t="s">
        <v>77</v>
      </c>
      <c r="B606" s="430" t="s">
        <v>873</v>
      </c>
      <c r="C606" s="454" t="s">
        <v>11</v>
      </c>
      <c r="D606" s="51" t="s">
        <v>10</v>
      </c>
      <c r="E606" s="456">
        <v>0</v>
      </c>
      <c r="F606" s="454" t="s">
        <v>11</v>
      </c>
      <c r="G606" s="454" t="s">
        <v>11</v>
      </c>
      <c r="H606" s="454" t="s">
        <v>11</v>
      </c>
      <c r="I606" s="454" t="s">
        <v>11</v>
      </c>
      <c r="J606" s="417" t="s">
        <v>134</v>
      </c>
    </row>
    <row r="607" spans="1:10" ht="38.25" x14ac:dyDescent="0.25">
      <c r="A607" s="411" t="s">
        <v>83</v>
      </c>
      <c r="B607" s="430" t="s">
        <v>874</v>
      </c>
      <c r="C607" s="454" t="s">
        <v>11</v>
      </c>
      <c r="D607" s="51" t="s">
        <v>10</v>
      </c>
      <c r="E607" s="456">
        <v>0</v>
      </c>
      <c r="F607" s="454" t="s">
        <v>11</v>
      </c>
      <c r="G607" s="454" t="s">
        <v>11</v>
      </c>
      <c r="H607" s="454" t="s">
        <v>11</v>
      </c>
      <c r="I607" s="454" t="s">
        <v>11</v>
      </c>
      <c r="J607" s="417" t="s">
        <v>134</v>
      </c>
    </row>
    <row r="608" spans="1:10" ht="63.75" x14ac:dyDescent="0.25">
      <c r="A608" s="411" t="s">
        <v>85</v>
      </c>
      <c r="B608" s="430" t="s">
        <v>875</v>
      </c>
      <c r="C608" s="454" t="s">
        <v>11</v>
      </c>
      <c r="D608" s="51" t="s">
        <v>10</v>
      </c>
      <c r="E608" s="455" t="s">
        <v>521</v>
      </c>
      <c r="F608" s="454" t="s">
        <v>11</v>
      </c>
      <c r="G608" s="454" t="s">
        <v>11</v>
      </c>
      <c r="H608" s="454" t="s">
        <v>11</v>
      </c>
      <c r="I608" s="454" t="s">
        <v>11</v>
      </c>
      <c r="J608" s="417" t="s">
        <v>134</v>
      </c>
    </row>
    <row r="609" spans="1:10" ht="48" x14ac:dyDescent="0.25">
      <c r="A609" s="411" t="s">
        <v>876</v>
      </c>
      <c r="B609" s="430" t="s">
        <v>877</v>
      </c>
      <c r="C609" s="454" t="s">
        <v>11</v>
      </c>
      <c r="D609" s="51" t="s">
        <v>10</v>
      </c>
      <c r="E609" s="455" t="s">
        <v>521</v>
      </c>
      <c r="F609" s="454" t="s">
        <v>11</v>
      </c>
      <c r="G609" s="454" t="s">
        <v>11</v>
      </c>
      <c r="H609" s="454" t="s">
        <v>11</v>
      </c>
      <c r="I609" s="454" t="s">
        <v>11</v>
      </c>
      <c r="J609" s="417" t="s">
        <v>134</v>
      </c>
    </row>
    <row r="610" spans="1:10" x14ac:dyDescent="0.25">
      <c r="A610" s="1044" t="s">
        <v>878</v>
      </c>
      <c r="B610" s="960" t="s">
        <v>879</v>
      </c>
      <c r="C610" s="1165" t="s">
        <v>11</v>
      </c>
      <c r="D610" s="51" t="s">
        <v>10</v>
      </c>
      <c r="E610" s="456">
        <v>0</v>
      </c>
      <c r="F610" s="454" t="s">
        <v>11</v>
      </c>
      <c r="G610" s="454" t="s">
        <v>11</v>
      </c>
      <c r="H610" s="454" t="s">
        <v>11</v>
      </c>
      <c r="I610" s="454" t="s">
        <v>11</v>
      </c>
      <c r="J610" s="417" t="s">
        <v>134</v>
      </c>
    </row>
    <row r="611" spans="1:10" x14ac:dyDescent="0.25">
      <c r="A611" s="1044"/>
      <c r="B611" s="960"/>
      <c r="C611" s="1166"/>
      <c r="D611" s="51" t="s">
        <v>27</v>
      </c>
      <c r="E611" s="456">
        <v>2</v>
      </c>
      <c r="F611" s="456">
        <v>0</v>
      </c>
      <c r="G611" s="456">
        <v>0</v>
      </c>
      <c r="H611" s="456">
        <v>0</v>
      </c>
      <c r="I611" s="456">
        <v>0</v>
      </c>
      <c r="J611" s="417" t="s">
        <v>134</v>
      </c>
    </row>
    <row r="612" spans="1:10" x14ac:dyDescent="0.25">
      <c r="A612" s="1044" t="s">
        <v>880</v>
      </c>
      <c r="B612" s="960" t="s">
        <v>881</v>
      </c>
      <c r="C612" s="1165" t="s">
        <v>11</v>
      </c>
      <c r="D612" s="51" t="s">
        <v>10</v>
      </c>
      <c r="E612" s="456">
        <v>0</v>
      </c>
      <c r="F612" s="454" t="s">
        <v>11</v>
      </c>
      <c r="G612" s="454" t="s">
        <v>11</v>
      </c>
      <c r="H612" s="454" t="s">
        <v>11</v>
      </c>
      <c r="I612" s="454" t="s">
        <v>11</v>
      </c>
      <c r="J612" s="417" t="s">
        <v>134</v>
      </c>
    </row>
    <row r="613" spans="1:10" x14ac:dyDescent="0.25">
      <c r="A613" s="1044"/>
      <c r="B613" s="960"/>
      <c r="C613" s="1166"/>
      <c r="D613" s="51" t="s">
        <v>27</v>
      </c>
      <c r="E613" s="456">
        <v>0</v>
      </c>
      <c r="F613" s="454" t="s">
        <v>11</v>
      </c>
      <c r="G613" s="454" t="s">
        <v>11</v>
      </c>
      <c r="H613" s="454" t="s">
        <v>11</v>
      </c>
      <c r="I613" s="454" t="s">
        <v>11</v>
      </c>
      <c r="J613" s="417" t="s">
        <v>134</v>
      </c>
    </row>
    <row r="614" spans="1:10" x14ac:dyDescent="0.25">
      <c r="A614" s="411" t="s">
        <v>882</v>
      </c>
      <c r="B614" s="430" t="s">
        <v>883</v>
      </c>
      <c r="C614" s="454" t="s">
        <v>11</v>
      </c>
      <c r="D614" s="51" t="s">
        <v>10</v>
      </c>
      <c r="E614" s="456">
        <v>0</v>
      </c>
      <c r="F614" s="454" t="s">
        <v>11</v>
      </c>
      <c r="G614" s="454" t="s">
        <v>11</v>
      </c>
      <c r="H614" s="454" t="s">
        <v>11</v>
      </c>
      <c r="I614" s="454" t="s">
        <v>11</v>
      </c>
      <c r="J614" s="417" t="s">
        <v>134</v>
      </c>
    </row>
    <row r="615" spans="1:10" ht="48" x14ac:dyDescent="0.25">
      <c r="A615" s="411" t="s">
        <v>884</v>
      </c>
      <c r="B615" s="430" t="s">
        <v>885</v>
      </c>
      <c r="C615" s="454" t="s">
        <v>11</v>
      </c>
      <c r="D615" s="51" t="s">
        <v>10</v>
      </c>
      <c r="E615" s="455" t="s">
        <v>521</v>
      </c>
      <c r="F615" s="454" t="s">
        <v>11</v>
      </c>
      <c r="G615" s="454" t="s">
        <v>11</v>
      </c>
      <c r="H615" s="454" t="s">
        <v>11</v>
      </c>
      <c r="I615" s="454" t="s">
        <v>11</v>
      </c>
      <c r="J615" s="417" t="s">
        <v>134</v>
      </c>
    </row>
    <row r="616" spans="1:10" x14ac:dyDescent="0.25">
      <c r="A616" s="411" t="s">
        <v>886</v>
      </c>
      <c r="B616" s="430" t="s">
        <v>887</v>
      </c>
      <c r="C616" s="454" t="s">
        <v>11</v>
      </c>
      <c r="D616" s="51" t="s">
        <v>10</v>
      </c>
      <c r="E616" s="456">
        <v>0</v>
      </c>
      <c r="F616" s="454" t="s">
        <v>11</v>
      </c>
      <c r="G616" s="454" t="s">
        <v>11</v>
      </c>
      <c r="H616" s="454" t="s">
        <v>11</v>
      </c>
      <c r="I616" s="454" t="s">
        <v>11</v>
      </c>
      <c r="J616" s="417" t="s">
        <v>134</v>
      </c>
    </row>
    <row r="617" spans="1:10" ht="27" customHeight="1" x14ac:dyDescent="0.25">
      <c r="A617" s="1170" t="s">
        <v>888</v>
      </c>
      <c r="B617" s="1170"/>
      <c r="C617" s="1170"/>
      <c r="D617" s="1170"/>
      <c r="E617" s="1170"/>
      <c r="F617" s="1170"/>
      <c r="G617" s="1170"/>
      <c r="H617" s="1170"/>
      <c r="I617" s="1170"/>
      <c r="J617" s="1170"/>
    </row>
    <row r="618" spans="1:10" ht="38.25" x14ac:dyDescent="0.25">
      <c r="A618" s="411" t="s">
        <v>54</v>
      </c>
      <c r="B618" s="430" t="s">
        <v>889</v>
      </c>
      <c r="C618" s="454" t="s">
        <v>11</v>
      </c>
      <c r="D618" s="51" t="s">
        <v>10</v>
      </c>
      <c r="E618" s="456">
        <v>0</v>
      </c>
      <c r="F618" s="454" t="s">
        <v>11</v>
      </c>
      <c r="G618" s="454" t="s">
        <v>11</v>
      </c>
      <c r="H618" s="454" t="s">
        <v>11</v>
      </c>
      <c r="I618" s="454" t="s">
        <v>11</v>
      </c>
      <c r="J618" s="417" t="s">
        <v>134</v>
      </c>
    </row>
    <row r="619" spans="1:10" ht="76.5" x14ac:dyDescent="0.25">
      <c r="A619" s="411" t="s">
        <v>55</v>
      </c>
      <c r="B619" s="430" t="s">
        <v>890</v>
      </c>
      <c r="C619" s="454" t="s">
        <v>11</v>
      </c>
      <c r="D619" s="51" t="s">
        <v>10</v>
      </c>
      <c r="E619" s="455" t="s">
        <v>521</v>
      </c>
      <c r="F619" s="454" t="s">
        <v>11</v>
      </c>
      <c r="G619" s="454" t="s">
        <v>11</v>
      </c>
      <c r="H619" s="454" t="s">
        <v>11</v>
      </c>
      <c r="I619" s="454" t="s">
        <v>11</v>
      </c>
      <c r="J619" s="417" t="s">
        <v>134</v>
      </c>
    </row>
    <row r="620" spans="1:10" ht="51" x14ac:dyDescent="0.25">
      <c r="A620" s="411" t="s">
        <v>56</v>
      </c>
      <c r="B620" s="430" t="s">
        <v>891</v>
      </c>
      <c r="C620" s="454" t="s">
        <v>11</v>
      </c>
      <c r="D620" s="51" t="s">
        <v>10</v>
      </c>
      <c r="E620" s="455" t="s">
        <v>521</v>
      </c>
      <c r="F620" s="454" t="s">
        <v>11</v>
      </c>
      <c r="G620" s="454" t="s">
        <v>11</v>
      </c>
      <c r="H620" s="454" t="s">
        <v>11</v>
      </c>
      <c r="I620" s="454" t="s">
        <v>11</v>
      </c>
      <c r="J620" s="417" t="s">
        <v>134</v>
      </c>
    </row>
    <row r="621" spans="1:10" ht="76.5" x14ac:dyDescent="0.25">
      <c r="A621" s="411" t="s">
        <v>57</v>
      </c>
      <c r="B621" s="430" t="s">
        <v>892</v>
      </c>
      <c r="C621" s="454" t="s">
        <v>11</v>
      </c>
      <c r="D621" s="51" t="s">
        <v>10</v>
      </c>
      <c r="E621" s="455" t="s">
        <v>521</v>
      </c>
      <c r="F621" s="454" t="s">
        <v>11</v>
      </c>
      <c r="G621" s="454" t="s">
        <v>11</v>
      </c>
      <c r="H621" s="454" t="s">
        <v>11</v>
      </c>
      <c r="I621" s="454" t="s">
        <v>11</v>
      </c>
      <c r="J621" s="417" t="s">
        <v>134</v>
      </c>
    </row>
    <row r="622" spans="1:10" x14ac:dyDescent="0.25">
      <c r="A622" s="44"/>
      <c r="B622" s="30"/>
      <c r="C622" s="31"/>
      <c r="D622" s="231"/>
      <c r="E622" s="231"/>
      <c r="F622" s="444"/>
      <c r="G622" s="444"/>
      <c r="H622" s="444"/>
      <c r="I622" s="33"/>
      <c r="J622" s="437"/>
    </row>
    <row r="624" spans="1:10" x14ac:dyDescent="0.25">
      <c r="A624" s="965" t="s">
        <v>18</v>
      </c>
      <c r="B624" s="965"/>
      <c r="C624" s="965"/>
      <c r="D624" s="965"/>
      <c r="E624" s="965"/>
      <c r="F624" s="965"/>
      <c r="G624" s="965"/>
      <c r="H624" s="965"/>
      <c r="I624" s="965"/>
      <c r="J624" s="160"/>
    </row>
    <row r="625" spans="1:10" ht="15" x14ac:dyDescent="0.25">
      <c r="A625" s="939" t="s">
        <v>0</v>
      </c>
      <c r="B625" s="940" t="s">
        <v>19</v>
      </c>
      <c r="C625" s="941" t="s">
        <v>20</v>
      </c>
      <c r="D625" s="942" t="s">
        <v>685</v>
      </c>
      <c r="E625" s="942"/>
      <c r="F625" s="942">
        <v>2021</v>
      </c>
      <c r="G625" s="942"/>
      <c r="H625" s="942"/>
      <c r="I625" s="942"/>
      <c r="J625" s="951" t="s">
        <v>21</v>
      </c>
    </row>
    <row r="626" spans="1:10" ht="15" x14ac:dyDescent="0.25">
      <c r="A626" s="939"/>
      <c r="B626" s="940"/>
      <c r="C626" s="941"/>
      <c r="D626" s="942"/>
      <c r="E626" s="942"/>
      <c r="F626" s="951" t="s">
        <v>22</v>
      </c>
      <c r="G626" s="951"/>
      <c r="H626" s="951" t="s">
        <v>24</v>
      </c>
      <c r="I626" s="951"/>
      <c r="J626" s="951"/>
    </row>
    <row r="627" spans="1:10" ht="15" x14ac:dyDescent="0.25">
      <c r="A627" s="77">
        <v>1</v>
      </c>
      <c r="B627" s="78">
        <v>2</v>
      </c>
      <c r="C627" s="278">
        <v>3</v>
      </c>
      <c r="D627" s="952">
        <v>4</v>
      </c>
      <c r="E627" s="952"/>
      <c r="F627" s="952">
        <v>5</v>
      </c>
      <c r="G627" s="952"/>
      <c r="H627" s="952">
        <v>6</v>
      </c>
      <c r="I627" s="952"/>
      <c r="J627" s="79">
        <v>7</v>
      </c>
    </row>
    <row r="628" spans="1:10" ht="51" x14ac:dyDescent="0.25">
      <c r="A628" s="413">
        <v>1</v>
      </c>
      <c r="B628" s="430" t="s">
        <v>893</v>
      </c>
      <c r="C628" s="416" t="s">
        <v>48</v>
      </c>
      <c r="D628" s="938">
        <v>56.2</v>
      </c>
      <c r="E628" s="938"/>
      <c r="F628" s="938">
        <v>27.5</v>
      </c>
      <c r="G628" s="938"/>
      <c r="H628" s="938">
        <v>58.8</v>
      </c>
      <c r="I628" s="938"/>
      <c r="J628" s="953" t="s">
        <v>899</v>
      </c>
    </row>
    <row r="629" spans="1:10" ht="38.25" x14ac:dyDescent="0.25">
      <c r="A629" s="413">
        <v>2</v>
      </c>
      <c r="B629" s="430" t="s">
        <v>894</v>
      </c>
      <c r="C629" s="416" t="s">
        <v>50</v>
      </c>
      <c r="D629" s="938">
        <v>0</v>
      </c>
      <c r="E629" s="938"/>
      <c r="F629" s="938">
        <v>80</v>
      </c>
      <c r="G629" s="938"/>
      <c r="H629" s="938">
        <v>80</v>
      </c>
      <c r="I629" s="938"/>
      <c r="J629" s="954"/>
    </row>
    <row r="630" spans="1:10" ht="38.25" x14ac:dyDescent="0.25">
      <c r="A630" s="413">
        <v>3</v>
      </c>
      <c r="B630" s="430" t="s">
        <v>895</v>
      </c>
      <c r="C630" s="416" t="s">
        <v>50</v>
      </c>
      <c r="D630" s="938">
        <v>0</v>
      </c>
      <c r="E630" s="938"/>
      <c r="F630" s="938">
        <v>5500</v>
      </c>
      <c r="G630" s="938"/>
      <c r="H630" s="938">
        <v>6624</v>
      </c>
      <c r="I630" s="938"/>
      <c r="J630" s="954"/>
    </row>
    <row r="631" spans="1:10" ht="51" x14ac:dyDescent="0.25">
      <c r="A631" s="413">
        <v>4</v>
      </c>
      <c r="B631" s="430" t="s">
        <v>896</v>
      </c>
      <c r="C631" s="416" t="s">
        <v>897</v>
      </c>
      <c r="D631" s="938">
        <v>0</v>
      </c>
      <c r="E631" s="938"/>
      <c r="F631" s="938">
        <v>16</v>
      </c>
      <c r="G631" s="938"/>
      <c r="H631" s="938">
        <v>16</v>
      </c>
      <c r="I631" s="938"/>
      <c r="J631" s="954"/>
    </row>
    <row r="632" spans="1:10" ht="51" x14ac:dyDescent="0.25">
      <c r="A632" s="413">
        <v>5</v>
      </c>
      <c r="B632" s="430" t="s">
        <v>898</v>
      </c>
      <c r="C632" s="416" t="s">
        <v>50</v>
      </c>
      <c r="D632" s="938">
        <v>35.200000000000003</v>
      </c>
      <c r="E632" s="938"/>
      <c r="F632" s="938">
        <v>60</v>
      </c>
      <c r="G632" s="938"/>
      <c r="H632" s="938">
        <v>29.9</v>
      </c>
      <c r="I632" s="938"/>
      <c r="J632" s="955"/>
    </row>
    <row r="633" spans="1:10" x14ac:dyDescent="0.25">
      <c r="A633" s="247"/>
      <c r="B633" s="242"/>
      <c r="C633" s="244"/>
      <c r="D633" s="239"/>
      <c r="E633" s="239"/>
      <c r="F633" s="239"/>
      <c r="G633" s="239"/>
      <c r="H633" s="239"/>
      <c r="I633" s="239"/>
      <c r="J633" s="243"/>
    </row>
    <row r="634" spans="1:10" x14ac:dyDescent="0.25">
      <c r="A634" s="247"/>
      <c r="B634" s="242"/>
      <c r="C634" s="244"/>
      <c r="D634" s="272"/>
      <c r="E634" s="272"/>
      <c r="F634" s="272"/>
      <c r="G634" s="272"/>
      <c r="H634" s="272"/>
      <c r="I634" s="272"/>
      <c r="J634" s="243"/>
    </row>
    <row r="635" spans="1:10" x14ac:dyDescent="0.25">
      <c r="A635" s="247"/>
      <c r="B635" s="242"/>
      <c r="C635" s="244"/>
      <c r="D635" s="272"/>
      <c r="E635" s="272"/>
      <c r="F635" s="272"/>
      <c r="G635" s="272"/>
      <c r="H635" s="272"/>
      <c r="I635" s="272"/>
      <c r="J635" s="243"/>
    </row>
    <row r="636" spans="1:10" x14ac:dyDescent="0.25">
      <c r="A636" s="247"/>
      <c r="B636" s="242"/>
      <c r="C636" s="244"/>
      <c r="D636" s="272"/>
      <c r="E636" s="272"/>
      <c r="F636" s="272"/>
      <c r="G636" s="272"/>
      <c r="H636" s="272"/>
      <c r="I636" s="272"/>
      <c r="J636" s="243"/>
    </row>
    <row r="637" spans="1:10" x14ac:dyDescent="0.25">
      <c r="A637" s="247"/>
      <c r="B637" s="242"/>
      <c r="C637" s="244"/>
      <c r="D637" s="239"/>
      <c r="E637" s="239"/>
      <c r="F637" s="239"/>
      <c r="G637" s="239"/>
      <c r="H637" s="239"/>
      <c r="I637" s="239"/>
      <c r="J637" s="243"/>
    </row>
    <row r="638" spans="1:10" x14ac:dyDescent="0.25">
      <c r="A638" s="247"/>
      <c r="B638" s="242"/>
      <c r="C638" s="244"/>
      <c r="D638" s="239"/>
      <c r="E638" s="239"/>
      <c r="F638" s="239"/>
      <c r="G638" s="239"/>
      <c r="H638" s="239"/>
      <c r="I638" s="239"/>
      <c r="J638" s="243"/>
    </row>
    <row r="639" spans="1:10" x14ac:dyDescent="0.25">
      <c r="A639" s="247"/>
      <c r="B639" s="242"/>
      <c r="C639" s="244"/>
      <c r="D639" s="239"/>
      <c r="E639" s="239"/>
      <c r="F639" s="239"/>
      <c r="G639" s="239"/>
      <c r="H639" s="239"/>
      <c r="I639" s="239"/>
      <c r="J639" s="243"/>
    </row>
    <row r="640" spans="1:10" x14ac:dyDescent="0.25">
      <c r="A640" s="247"/>
      <c r="B640" s="242"/>
      <c r="C640" s="244"/>
      <c r="D640" s="239"/>
      <c r="E640" s="239"/>
      <c r="F640" s="239"/>
      <c r="G640" s="239"/>
      <c r="H640" s="239"/>
      <c r="I640" s="239"/>
      <c r="J640" s="243"/>
    </row>
    <row r="641" spans="1:10" x14ac:dyDescent="0.25">
      <c r="A641" s="247"/>
      <c r="B641" s="242"/>
      <c r="C641" s="244"/>
      <c r="D641" s="239"/>
      <c r="E641" s="239"/>
      <c r="F641" s="239"/>
      <c r="G641" s="239"/>
      <c r="H641" s="239"/>
      <c r="I641" s="239"/>
      <c r="J641" s="243"/>
    </row>
    <row r="643" spans="1:10" ht="57" customHeight="1" x14ac:dyDescent="0.25">
      <c r="A643" s="43" t="s">
        <v>0</v>
      </c>
      <c r="B643" s="2" t="s">
        <v>1</v>
      </c>
      <c r="C643" s="15" t="s">
        <v>4</v>
      </c>
      <c r="D643" s="972" t="s">
        <v>2</v>
      </c>
      <c r="E643" s="973"/>
      <c r="F643" s="17" t="s">
        <v>5</v>
      </c>
      <c r="G643" s="17" t="s">
        <v>12</v>
      </c>
      <c r="H643" s="9" t="s">
        <v>3</v>
      </c>
      <c r="I643" s="20" t="s">
        <v>6</v>
      </c>
      <c r="J643" s="133" t="s">
        <v>7</v>
      </c>
    </row>
    <row r="644" spans="1:10" x14ac:dyDescent="0.25">
      <c r="A644" s="144">
        <v>1</v>
      </c>
      <c r="B644" s="11">
        <v>2</v>
      </c>
      <c r="C644" s="141">
        <v>3</v>
      </c>
      <c r="D644" s="974">
        <v>4</v>
      </c>
      <c r="E644" s="975"/>
      <c r="F644" s="10">
        <v>5</v>
      </c>
      <c r="G644" s="10">
        <v>6</v>
      </c>
      <c r="H644" s="10">
        <v>7</v>
      </c>
      <c r="I644" s="23">
        <v>8</v>
      </c>
      <c r="J644" s="133">
        <v>9</v>
      </c>
    </row>
    <row r="645" spans="1:10" x14ac:dyDescent="0.25">
      <c r="A645" s="44"/>
      <c r="B645" s="30"/>
      <c r="C645" s="31"/>
      <c r="D645" s="231"/>
      <c r="E645" s="84">
        <f>E646+E647+E648+E649+E650</f>
        <v>126</v>
      </c>
      <c r="F645" s="444"/>
      <c r="G645" s="444"/>
      <c r="H645" s="84">
        <f>H646</f>
        <v>5</v>
      </c>
      <c r="I645" s="33"/>
      <c r="J645" s="437"/>
    </row>
    <row r="646" spans="1:10" x14ac:dyDescent="0.25">
      <c r="A646" s="1048" t="s">
        <v>133</v>
      </c>
      <c r="B646" s="1171" t="s">
        <v>1094</v>
      </c>
      <c r="C646" s="1048" t="s">
        <v>392</v>
      </c>
      <c r="D646" s="226" t="s">
        <v>10</v>
      </c>
      <c r="E646" s="421">
        <f>E651+E676+E691</f>
        <v>64</v>
      </c>
      <c r="F646" s="421">
        <f>F651+F676</f>
        <v>69</v>
      </c>
      <c r="G646" s="220">
        <f>G651+G676</f>
        <v>5</v>
      </c>
      <c r="H646" s="421">
        <f>H651+H676</f>
        <v>5</v>
      </c>
      <c r="I646" s="131">
        <f>(H646/E646)*100</f>
        <v>7.8125</v>
      </c>
      <c r="J646" s="1172" t="s">
        <v>134</v>
      </c>
    </row>
    <row r="647" spans="1:10" ht="38.25" x14ac:dyDescent="0.25">
      <c r="A647" s="1048"/>
      <c r="B647" s="1171"/>
      <c r="C647" s="1048"/>
      <c r="D647" s="145" t="s">
        <v>93</v>
      </c>
      <c r="E647" s="421">
        <f>E652</f>
        <v>35</v>
      </c>
      <c r="F647" s="421" t="s">
        <v>11</v>
      </c>
      <c r="G647" s="421" t="s">
        <v>11</v>
      </c>
      <c r="H647" s="28" t="s">
        <v>11</v>
      </c>
      <c r="I647" s="28" t="s">
        <v>11</v>
      </c>
      <c r="J647" s="1173"/>
    </row>
    <row r="648" spans="1:10" ht="51" x14ac:dyDescent="0.25">
      <c r="A648" s="1048"/>
      <c r="B648" s="1171"/>
      <c r="C648" s="1048"/>
      <c r="D648" s="145" t="s">
        <v>68</v>
      </c>
      <c r="E648" s="421">
        <f>E677+E692</f>
        <v>2</v>
      </c>
      <c r="F648" s="421" t="s">
        <v>11</v>
      </c>
      <c r="G648" s="421" t="s">
        <v>11</v>
      </c>
      <c r="H648" s="28" t="s">
        <v>11</v>
      </c>
      <c r="I648" s="28" t="s">
        <v>11</v>
      </c>
      <c r="J648" s="1173"/>
    </row>
    <row r="649" spans="1:10" ht="51" x14ac:dyDescent="0.25">
      <c r="A649" s="1048"/>
      <c r="B649" s="1171"/>
      <c r="C649" s="1048"/>
      <c r="D649" s="145" t="s">
        <v>518</v>
      </c>
      <c r="E649" s="421">
        <f>E678</f>
        <v>10</v>
      </c>
      <c r="F649" s="421" t="s">
        <v>11</v>
      </c>
      <c r="G649" s="421" t="s">
        <v>11</v>
      </c>
      <c r="H649" s="28" t="s">
        <v>11</v>
      </c>
      <c r="I649" s="28" t="s">
        <v>11</v>
      </c>
      <c r="J649" s="1173"/>
    </row>
    <row r="650" spans="1:10" x14ac:dyDescent="0.25">
      <c r="A650" s="1048"/>
      <c r="B650" s="1171"/>
      <c r="C650" s="1048"/>
      <c r="D650" s="26" t="s">
        <v>27</v>
      </c>
      <c r="E650" s="421">
        <f>E653+E693</f>
        <v>15</v>
      </c>
      <c r="F650" s="421" t="s">
        <v>11</v>
      </c>
      <c r="G650" s="421" t="s">
        <v>11</v>
      </c>
      <c r="H650" s="28" t="s">
        <v>11</v>
      </c>
      <c r="I650" s="28" t="s">
        <v>11</v>
      </c>
      <c r="J650" s="1174"/>
    </row>
    <row r="651" spans="1:10" x14ac:dyDescent="0.25">
      <c r="A651" s="1063" t="s">
        <v>517</v>
      </c>
      <c r="B651" s="1024" t="s">
        <v>519</v>
      </c>
      <c r="C651" s="1063" t="s">
        <v>11</v>
      </c>
      <c r="D651" s="226" t="s">
        <v>10</v>
      </c>
      <c r="E651" s="421">
        <f>E658+E660+E661</f>
        <v>4</v>
      </c>
      <c r="F651" s="421">
        <f>F658+F661</f>
        <v>34</v>
      </c>
      <c r="G651" s="421">
        <f>G658+G661</f>
        <v>0</v>
      </c>
      <c r="H651" s="421">
        <f>H658+H661</f>
        <v>0</v>
      </c>
      <c r="I651" s="28" t="s">
        <v>11</v>
      </c>
      <c r="J651" s="1000" t="s">
        <v>522</v>
      </c>
    </row>
    <row r="652" spans="1:10" ht="38.25" x14ac:dyDescent="0.25">
      <c r="A652" s="1064"/>
      <c r="B652" s="1025"/>
      <c r="C652" s="1064"/>
      <c r="D652" s="145" t="s">
        <v>93</v>
      </c>
      <c r="E652" s="421">
        <f>E663+E665</f>
        <v>35</v>
      </c>
      <c r="F652" s="421" t="s">
        <v>11</v>
      </c>
      <c r="G652" s="421" t="s">
        <v>11</v>
      </c>
      <c r="H652" s="28" t="s">
        <v>11</v>
      </c>
      <c r="I652" s="28" t="s">
        <v>11</v>
      </c>
      <c r="J652" s="1001"/>
    </row>
    <row r="653" spans="1:10" x14ac:dyDescent="0.25">
      <c r="A653" s="1065"/>
      <c r="B653" s="1026"/>
      <c r="C653" s="1065"/>
      <c r="D653" s="145" t="s">
        <v>27</v>
      </c>
      <c r="E653" s="421">
        <f>E662</f>
        <v>5</v>
      </c>
      <c r="F653" s="421" t="s">
        <v>11</v>
      </c>
      <c r="G653" s="421" t="s">
        <v>11</v>
      </c>
      <c r="H653" s="28" t="s">
        <v>11</v>
      </c>
      <c r="I653" s="28" t="s">
        <v>11</v>
      </c>
      <c r="J653" s="1002"/>
    </row>
    <row r="654" spans="1:10" ht="51" x14ac:dyDescent="0.25">
      <c r="A654" s="43" t="s">
        <v>13</v>
      </c>
      <c r="B654" s="430" t="s">
        <v>520</v>
      </c>
      <c r="C654" s="457" t="s">
        <v>11</v>
      </c>
      <c r="D654" s="2" t="s">
        <v>10</v>
      </c>
      <c r="E654" s="17" t="s">
        <v>521</v>
      </c>
      <c r="F654" s="428" t="s">
        <v>11</v>
      </c>
      <c r="G654" s="428" t="s">
        <v>11</v>
      </c>
      <c r="H654" s="428" t="s">
        <v>11</v>
      </c>
      <c r="I654" s="428" t="s">
        <v>11</v>
      </c>
      <c r="J654" s="414" t="s">
        <v>134</v>
      </c>
    </row>
    <row r="655" spans="1:10" ht="51" x14ac:dyDescent="0.25">
      <c r="A655" s="43" t="s">
        <v>523</v>
      </c>
      <c r="B655" s="430" t="s">
        <v>524</v>
      </c>
      <c r="C655" s="457" t="s">
        <v>11</v>
      </c>
      <c r="D655" s="2" t="s">
        <v>10</v>
      </c>
      <c r="E655" s="17" t="s">
        <v>521</v>
      </c>
      <c r="F655" s="428" t="s">
        <v>11</v>
      </c>
      <c r="G655" s="428" t="s">
        <v>11</v>
      </c>
      <c r="H655" s="428" t="s">
        <v>11</v>
      </c>
      <c r="I655" s="428" t="s">
        <v>11</v>
      </c>
      <c r="J655" s="414" t="s">
        <v>134</v>
      </c>
    </row>
    <row r="656" spans="1:10" ht="51" x14ac:dyDescent="0.25">
      <c r="A656" s="43" t="s">
        <v>525</v>
      </c>
      <c r="B656" s="436" t="s">
        <v>526</v>
      </c>
      <c r="C656" s="43" t="s">
        <v>11</v>
      </c>
      <c r="D656" s="2" t="s">
        <v>10</v>
      </c>
      <c r="E656" s="17" t="s">
        <v>521</v>
      </c>
      <c r="F656" s="428" t="s">
        <v>11</v>
      </c>
      <c r="G656" s="428" t="s">
        <v>11</v>
      </c>
      <c r="H656" s="428" t="s">
        <v>11</v>
      </c>
      <c r="I656" s="428" t="s">
        <v>11</v>
      </c>
      <c r="J656" s="414" t="s">
        <v>134</v>
      </c>
    </row>
    <row r="657" spans="1:10" ht="51" x14ac:dyDescent="0.25">
      <c r="A657" s="43" t="s">
        <v>527</v>
      </c>
      <c r="B657" s="436" t="s">
        <v>528</v>
      </c>
      <c r="C657" s="458" t="s">
        <v>11</v>
      </c>
      <c r="D657" s="2" t="s">
        <v>10</v>
      </c>
      <c r="E657" s="17" t="s">
        <v>521</v>
      </c>
      <c r="F657" s="428" t="s">
        <v>11</v>
      </c>
      <c r="G657" s="428" t="s">
        <v>11</v>
      </c>
      <c r="H657" s="428" t="s">
        <v>11</v>
      </c>
      <c r="I657" s="428" t="s">
        <v>11</v>
      </c>
      <c r="J657" s="414" t="s">
        <v>134</v>
      </c>
    </row>
    <row r="658" spans="1:10" ht="38.25" x14ac:dyDescent="0.25">
      <c r="A658" s="43" t="s">
        <v>441</v>
      </c>
      <c r="B658" s="430" t="s">
        <v>529</v>
      </c>
      <c r="C658" s="227" t="s">
        <v>11</v>
      </c>
      <c r="D658" s="2" t="s">
        <v>10</v>
      </c>
      <c r="E658" s="428">
        <v>4</v>
      </c>
      <c r="F658" s="428">
        <v>4</v>
      </c>
      <c r="G658" s="428">
        <v>0</v>
      </c>
      <c r="H658" s="428">
        <v>0</v>
      </c>
      <c r="I658" s="428" t="s">
        <v>11</v>
      </c>
      <c r="J658" s="414" t="s">
        <v>134</v>
      </c>
    </row>
    <row r="659" spans="1:10" ht="51" x14ac:dyDescent="0.25">
      <c r="A659" s="458" t="s">
        <v>16</v>
      </c>
      <c r="B659" s="459" t="s">
        <v>530</v>
      </c>
      <c r="C659" s="227" t="s">
        <v>11</v>
      </c>
      <c r="D659" s="2" t="s">
        <v>10</v>
      </c>
      <c r="E659" s="17" t="s">
        <v>521</v>
      </c>
      <c r="F659" s="428" t="s">
        <v>11</v>
      </c>
      <c r="G659" s="428" t="s">
        <v>11</v>
      </c>
      <c r="H659" s="428" t="s">
        <v>11</v>
      </c>
      <c r="I659" s="428" t="s">
        <v>11</v>
      </c>
      <c r="J659" s="414" t="s">
        <v>134</v>
      </c>
    </row>
    <row r="660" spans="1:10" ht="25.5" x14ac:dyDescent="0.25">
      <c r="A660" s="457" t="s">
        <v>531</v>
      </c>
      <c r="B660" s="420" t="s">
        <v>532</v>
      </c>
      <c r="C660" s="227" t="s">
        <v>11</v>
      </c>
      <c r="D660" s="2" t="s">
        <v>10</v>
      </c>
      <c r="E660" s="428">
        <v>0</v>
      </c>
      <c r="F660" s="428" t="s">
        <v>11</v>
      </c>
      <c r="G660" s="428" t="s">
        <v>11</v>
      </c>
      <c r="H660" s="428" t="s">
        <v>11</v>
      </c>
      <c r="I660" s="428" t="s">
        <v>11</v>
      </c>
      <c r="J660" s="414" t="s">
        <v>134</v>
      </c>
    </row>
    <row r="661" spans="1:10" x14ac:dyDescent="0.25">
      <c r="A661" s="1030" t="s">
        <v>533</v>
      </c>
      <c r="B661" s="945" t="s">
        <v>534</v>
      </c>
      <c r="C661" s="1061" t="s">
        <v>11</v>
      </c>
      <c r="D661" s="2" t="s">
        <v>10</v>
      </c>
      <c r="E661" s="428">
        <v>0</v>
      </c>
      <c r="F661" s="428">
        <v>30</v>
      </c>
      <c r="G661" s="428">
        <v>0</v>
      </c>
      <c r="H661" s="428">
        <v>0</v>
      </c>
      <c r="I661" s="428" t="s">
        <v>11</v>
      </c>
      <c r="J661" s="1000" t="s">
        <v>900</v>
      </c>
    </row>
    <row r="662" spans="1:10" x14ac:dyDescent="0.25">
      <c r="A662" s="1031"/>
      <c r="B662" s="946"/>
      <c r="C662" s="1062"/>
      <c r="D662" s="2" t="s">
        <v>27</v>
      </c>
      <c r="E662" s="428">
        <v>5</v>
      </c>
      <c r="F662" s="428" t="s">
        <v>11</v>
      </c>
      <c r="G662" s="428" t="s">
        <v>11</v>
      </c>
      <c r="H662" s="428" t="s">
        <v>11</v>
      </c>
      <c r="I662" s="428" t="s">
        <v>11</v>
      </c>
      <c r="J662" s="1002"/>
    </row>
    <row r="663" spans="1:10" ht="38.25" x14ac:dyDescent="0.25">
      <c r="A663" s="43" t="s">
        <v>535</v>
      </c>
      <c r="B663" s="430" t="s">
        <v>536</v>
      </c>
      <c r="C663" s="227" t="s">
        <v>11</v>
      </c>
      <c r="D663" s="414" t="s">
        <v>93</v>
      </c>
      <c r="E663" s="428">
        <v>30</v>
      </c>
      <c r="F663" s="428" t="s">
        <v>11</v>
      </c>
      <c r="G663" s="428" t="s">
        <v>11</v>
      </c>
      <c r="H663" s="428" t="s">
        <v>11</v>
      </c>
      <c r="I663" s="428" t="s">
        <v>11</v>
      </c>
      <c r="J663" s="414" t="s">
        <v>134</v>
      </c>
    </row>
    <row r="664" spans="1:10" ht="51" x14ac:dyDescent="0.25">
      <c r="A664" s="43" t="s">
        <v>445</v>
      </c>
      <c r="B664" s="430" t="s">
        <v>537</v>
      </c>
      <c r="C664" s="227" t="s">
        <v>11</v>
      </c>
      <c r="D664" s="2" t="s">
        <v>10</v>
      </c>
      <c r="E664" s="17" t="s">
        <v>521</v>
      </c>
      <c r="F664" s="428" t="s">
        <v>11</v>
      </c>
      <c r="G664" s="428" t="s">
        <v>11</v>
      </c>
      <c r="H664" s="428" t="s">
        <v>11</v>
      </c>
      <c r="I664" s="428" t="s">
        <v>11</v>
      </c>
      <c r="J664" s="414" t="s">
        <v>134</v>
      </c>
    </row>
    <row r="665" spans="1:10" ht="38.25" x14ac:dyDescent="0.25">
      <c r="A665" s="43" t="s">
        <v>538</v>
      </c>
      <c r="B665" s="430" t="s">
        <v>539</v>
      </c>
      <c r="C665" s="460" t="s">
        <v>11</v>
      </c>
      <c r="D665" s="414" t="s">
        <v>93</v>
      </c>
      <c r="E665" s="428">
        <v>5</v>
      </c>
      <c r="F665" s="428" t="s">
        <v>11</v>
      </c>
      <c r="G665" s="428" t="s">
        <v>11</v>
      </c>
      <c r="H665" s="428" t="s">
        <v>11</v>
      </c>
      <c r="I665" s="428" t="s">
        <v>11</v>
      </c>
      <c r="J665" s="414" t="s">
        <v>901</v>
      </c>
    </row>
    <row r="666" spans="1:10" ht="51" x14ac:dyDescent="0.25">
      <c r="A666" s="451" t="s">
        <v>540</v>
      </c>
      <c r="B666" s="419" t="s">
        <v>541</v>
      </c>
      <c r="C666" s="43" t="s">
        <v>11</v>
      </c>
      <c r="D666" s="226" t="s">
        <v>10</v>
      </c>
      <c r="E666" s="228" t="s">
        <v>521</v>
      </c>
      <c r="F666" s="428" t="s">
        <v>11</v>
      </c>
      <c r="G666" s="428" t="s">
        <v>11</v>
      </c>
      <c r="H666" s="428" t="s">
        <v>11</v>
      </c>
      <c r="I666" s="428" t="s">
        <v>11</v>
      </c>
      <c r="J666" s="414" t="s">
        <v>134</v>
      </c>
    </row>
    <row r="667" spans="1:10" ht="51" x14ac:dyDescent="0.25">
      <c r="A667" s="43" t="s">
        <v>330</v>
      </c>
      <c r="B667" s="430" t="s">
        <v>542</v>
      </c>
      <c r="C667" s="461" t="s">
        <v>11</v>
      </c>
      <c r="D667" s="76" t="s">
        <v>10</v>
      </c>
      <c r="E667" s="17" t="s">
        <v>521</v>
      </c>
      <c r="F667" s="428" t="s">
        <v>11</v>
      </c>
      <c r="G667" s="428" t="s">
        <v>11</v>
      </c>
      <c r="H667" s="428" t="s">
        <v>11</v>
      </c>
      <c r="I667" s="428" t="s">
        <v>11</v>
      </c>
      <c r="J667" s="414" t="s">
        <v>134</v>
      </c>
    </row>
    <row r="668" spans="1:10" ht="242.25" x14ac:dyDescent="0.25">
      <c r="A668" s="462" t="s">
        <v>28</v>
      </c>
      <c r="B668" s="463" t="s">
        <v>543</v>
      </c>
      <c r="C668" s="462" t="s">
        <v>11</v>
      </c>
      <c r="D668" s="229" t="s">
        <v>10</v>
      </c>
      <c r="E668" s="438" t="s">
        <v>521</v>
      </c>
      <c r="F668" s="428" t="s">
        <v>11</v>
      </c>
      <c r="G668" s="428" t="s">
        <v>11</v>
      </c>
      <c r="H668" s="428" t="s">
        <v>11</v>
      </c>
      <c r="I668" s="428" t="s">
        <v>11</v>
      </c>
      <c r="J668" s="414" t="s">
        <v>134</v>
      </c>
    </row>
    <row r="669" spans="1:10" ht="51" x14ac:dyDescent="0.25">
      <c r="A669" s="43" t="s">
        <v>29</v>
      </c>
      <c r="B669" s="430" t="s">
        <v>544</v>
      </c>
      <c r="C669" s="43" t="s">
        <v>11</v>
      </c>
      <c r="D669" s="2" t="s">
        <v>10</v>
      </c>
      <c r="E669" s="17" t="s">
        <v>521</v>
      </c>
      <c r="F669" s="428" t="s">
        <v>11</v>
      </c>
      <c r="G669" s="428" t="s">
        <v>11</v>
      </c>
      <c r="H669" s="428" t="s">
        <v>11</v>
      </c>
      <c r="I669" s="428" t="s">
        <v>11</v>
      </c>
      <c r="J669" s="414" t="s">
        <v>134</v>
      </c>
    </row>
    <row r="670" spans="1:10" ht="51" x14ac:dyDescent="0.25">
      <c r="A670" s="451" t="s">
        <v>545</v>
      </c>
      <c r="B670" s="424" t="s">
        <v>546</v>
      </c>
      <c r="C670" s="43" t="s">
        <v>11</v>
      </c>
      <c r="D670" s="226" t="s">
        <v>10</v>
      </c>
      <c r="E670" s="228" t="s">
        <v>521</v>
      </c>
      <c r="F670" s="428" t="s">
        <v>11</v>
      </c>
      <c r="G670" s="428" t="s">
        <v>11</v>
      </c>
      <c r="H670" s="428" t="s">
        <v>11</v>
      </c>
      <c r="I670" s="428" t="s">
        <v>11</v>
      </c>
      <c r="J670" s="414" t="s">
        <v>134</v>
      </c>
    </row>
    <row r="671" spans="1:10" ht="51" x14ac:dyDescent="0.25">
      <c r="A671" s="43" t="s">
        <v>72</v>
      </c>
      <c r="B671" s="430" t="s">
        <v>547</v>
      </c>
      <c r="C671" s="43" t="s">
        <v>11</v>
      </c>
      <c r="D671" s="2" t="s">
        <v>10</v>
      </c>
      <c r="E671" s="17" t="s">
        <v>521</v>
      </c>
      <c r="F671" s="428" t="s">
        <v>11</v>
      </c>
      <c r="G671" s="428" t="s">
        <v>11</v>
      </c>
      <c r="H671" s="428" t="s">
        <v>11</v>
      </c>
      <c r="I671" s="428" t="s">
        <v>11</v>
      </c>
      <c r="J671" s="414" t="s">
        <v>902</v>
      </c>
    </row>
    <row r="672" spans="1:10" ht="102" x14ac:dyDescent="0.25">
      <c r="A672" s="458" t="s">
        <v>73</v>
      </c>
      <c r="B672" s="430" t="s">
        <v>903</v>
      </c>
      <c r="C672" s="458" t="s">
        <v>11</v>
      </c>
      <c r="D672" s="2" t="s">
        <v>10</v>
      </c>
      <c r="E672" s="17" t="s">
        <v>521</v>
      </c>
      <c r="F672" s="428" t="s">
        <v>11</v>
      </c>
      <c r="G672" s="428" t="s">
        <v>11</v>
      </c>
      <c r="H672" s="428" t="s">
        <v>11</v>
      </c>
      <c r="I672" s="428" t="s">
        <v>11</v>
      </c>
      <c r="J672" s="414" t="s">
        <v>134</v>
      </c>
    </row>
    <row r="673" spans="1:10" ht="76.5" x14ac:dyDescent="0.25">
      <c r="A673" s="43" t="s">
        <v>548</v>
      </c>
      <c r="B673" s="430" t="s">
        <v>549</v>
      </c>
      <c r="C673" s="17" t="s">
        <v>11</v>
      </c>
      <c r="D673" s="2" t="s">
        <v>10</v>
      </c>
      <c r="E673" s="17" t="s">
        <v>521</v>
      </c>
      <c r="F673" s="428" t="s">
        <v>11</v>
      </c>
      <c r="G673" s="428" t="s">
        <v>11</v>
      </c>
      <c r="H673" s="428" t="s">
        <v>11</v>
      </c>
      <c r="I673" s="428" t="s">
        <v>11</v>
      </c>
      <c r="J673" s="414" t="s">
        <v>134</v>
      </c>
    </row>
    <row r="674" spans="1:10" ht="51" x14ac:dyDescent="0.25">
      <c r="A674" s="43" t="s">
        <v>550</v>
      </c>
      <c r="B674" s="430" t="s">
        <v>551</v>
      </c>
      <c r="C674" s="191" t="s">
        <v>11</v>
      </c>
      <c r="D674" s="2" t="s">
        <v>10</v>
      </c>
      <c r="E674" s="17" t="s">
        <v>521</v>
      </c>
      <c r="F674" s="428" t="s">
        <v>11</v>
      </c>
      <c r="G674" s="428" t="s">
        <v>11</v>
      </c>
      <c r="H674" s="428" t="s">
        <v>11</v>
      </c>
      <c r="I674" s="428" t="s">
        <v>11</v>
      </c>
      <c r="J674" s="414" t="s">
        <v>134</v>
      </c>
    </row>
    <row r="675" spans="1:10" ht="51" x14ac:dyDescent="0.25">
      <c r="A675" s="43" t="s">
        <v>552</v>
      </c>
      <c r="B675" s="430" t="s">
        <v>553</v>
      </c>
      <c r="C675" s="191" t="s">
        <v>11</v>
      </c>
      <c r="D675" s="2" t="s">
        <v>10</v>
      </c>
      <c r="E675" s="17" t="s">
        <v>521</v>
      </c>
      <c r="F675" s="428" t="s">
        <v>11</v>
      </c>
      <c r="G675" s="428" t="s">
        <v>11</v>
      </c>
      <c r="H675" s="428" t="s">
        <v>11</v>
      </c>
      <c r="I675" s="428" t="s">
        <v>11</v>
      </c>
      <c r="J675" s="414" t="s">
        <v>134</v>
      </c>
    </row>
    <row r="676" spans="1:10" x14ac:dyDescent="0.25">
      <c r="A676" s="1063" t="s">
        <v>554</v>
      </c>
      <c r="B676" s="1024" t="s">
        <v>555</v>
      </c>
      <c r="C676" s="1027" t="s">
        <v>11</v>
      </c>
      <c r="D676" s="2" t="s">
        <v>10</v>
      </c>
      <c r="E676" s="196">
        <f>E680+E681+E689+E690</f>
        <v>45</v>
      </c>
      <c r="F676" s="196">
        <f>F680+F681+F689</f>
        <v>35</v>
      </c>
      <c r="G676" s="196">
        <f>G680+G681+G689</f>
        <v>5</v>
      </c>
      <c r="H676" s="196">
        <f>H680+H681+H689</f>
        <v>5</v>
      </c>
      <c r="I676" s="428" t="s">
        <v>11</v>
      </c>
      <c r="J676" s="1000" t="s">
        <v>904</v>
      </c>
    </row>
    <row r="677" spans="1:10" ht="51" x14ac:dyDescent="0.25">
      <c r="A677" s="1064"/>
      <c r="B677" s="1025"/>
      <c r="C677" s="1028"/>
      <c r="D677" s="414" t="s">
        <v>68</v>
      </c>
      <c r="E677" s="196">
        <f>E686</f>
        <v>1</v>
      </c>
      <c r="F677" s="428" t="s">
        <v>11</v>
      </c>
      <c r="G677" s="428" t="s">
        <v>11</v>
      </c>
      <c r="H677" s="428" t="s">
        <v>11</v>
      </c>
      <c r="I677" s="428" t="s">
        <v>11</v>
      </c>
      <c r="J677" s="1001"/>
    </row>
    <row r="678" spans="1:10" ht="51" x14ac:dyDescent="0.25">
      <c r="A678" s="1065"/>
      <c r="B678" s="1026"/>
      <c r="C678" s="1029"/>
      <c r="D678" s="414" t="s">
        <v>556</v>
      </c>
      <c r="E678" s="428">
        <f>E682</f>
        <v>10</v>
      </c>
      <c r="F678" s="428" t="s">
        <v>11</v>
      </c>
      <c r="G678" s="428" t="s">
        <v>11</v>
      </c>
      <c r="H678" s="428" t="s">
        <v>11</v>
      </c>
      <c r="I678" s="428" t="s">
        <v>11</v>
      </c>
      <c r="J678" s="1002"/>
    </row>
    <row r="679" spans="1:10" ht="25.5" x14ac:dyDescent="0.25">
      <c r="A679" s="43" t="s">
        <v>54</v>
      </c>
      <c r="B679" s="430" t="s">
        <v>557</v>
      </c>
      <c r="C679" s="43" t="s">
        <v>11</v>
      </c>
      <c r="D679" s="2" t="s">
        <v>11</v>
      </c>
      <c r="E679" s="428" t="s">
        <v>11</v>
      </c>
      <c r="F679" s="428" t="s">
        <v>11</v>
      </c>
      <c r="G679" s="428" t="s">
        <v>11</v>
      </c>
      <c r="H679" s="428" t="s">
        <v>11</v>
      </c>
      <c r="I679" s="428" t="s">
        <v>11</v>
      </c>
      <c r="J679" s="414" t="s">
        <v>901</v>
      </c>
    </row>
    <row r="680" spans="1:10" ht="25.5" x14ac:dyDescent="0.25">
      <c r="A680" s="43" t="s">
        <v>558</v>
      </c>
      <c r="B680" s="430" t="s">
        <v>559</v>
      </c>
      <c r="C680" s="43" t="s">
        <v>11</v>
      </c>
      <c r="D680" s="2" t="s">
        <v>10</v>
      </c>
      <c r="E680" s="428">
        <v>10</v>
      </c>
      <c r="F680" s="428">
        <v>10</v>
      </c>
      <c r="G680" s="428">
        <v>0</v>
      </c>
      <c r="H680" s="428">
        <v>0</v>
      </c>
      <c r="I680" s="428" t="s">
        <v>11</v>
      </c>
      <c r="J680" s="414" t="s">
        <v>134</v>
      </c>
    </row>
    <row r="681" spans="1:10" x14ac:dyDescent="0.25">
      <c r="A681" s="1032" t="s">
        <v>560</v>
      </c>
      <c r="B681" s="960" t="s">
        <v>561</v>
      </c>
      <c r="C681" s="43" t="s">
        <v>11</v>
      </c>
      <c r="D681" s="2" t="s">
        <v>10</v>
      </c>
      <c r="E681" s="428">
        <v>20</v>
      </c>
      <c r="F681" s="428">
        <v>20</v>
      </c>
      <c r="G681" s="428">
        <v>0</v>
      </c>
      <c r="H681" s="428">
        <v>0</v>
      </c>
      <c r="I681" s="428" t="s">
        <v>11</v>
      </c>
      <c r="J681" s="1000" t="s">
        <v>901</v>
      </c>
    </row>
    <row r="682" spans="1:10" ht="51" x14ac:dyDescent="0.25">
      <c r="A682" s="1032"/>
      <c r="B682" s="960"/>
      <c r="C682" s="43" t="s">
        <v>11</v>
      </c>
      <c r="D682" s="414" t="s">
        <v>556</v>
      </c>
      <c r="E682" s="428">
        <v>10</v>
      </c>
      <c r="F682" s="428" t="s">
        <v>11</v>
      </c>
      <c r="G682" s="428" t="s">
        <v>11</v>
      </c>
      <c r="H682" s="428" t="s">
        <v>11</v>
      </c>
      <c r="I682" s="428" t="s">
        <v>11</v>
      </c>
      <c r="J682" s="1002"/>
    </row>
    <row r="683" spans="1:10" ht="63.75" x14ac:dyDescent="0.25">
      <c r="A683" s="462" t="s">
        <v>55</v>
      </c>
      <c r="B683" s="463" t="s">
        <v>562</v>
      </c>
      <c r="C683" s="43" t="s">
        <v>11</v>
      </c>
      <c r="D683" s="2" t="s">
        <v>10</v>
      </c>
      <c r="E683" s="17" t="s">
        <v>521</v>
      </c>
      <c r="F683" s="428" t="s">
        <v>11</v>
      </c>
      <c r="G683" s="428" t="s">
        <v>11</v>
      </c>
      <c r="H683" s="428" t="s">
        <v>11</v>
      </c>
      <c r="I683" s="428" t="s">
        <v>11</v>
      </c>
      <c r="J683" s="414" t="s">
        <v>134</v>
      </c>
    </row>
    <row r="684" spans="1:10" ht="63.75" x14ac:dyDescent="0.25">
      <c r="A684" s="43" t="s">
        <v>563</v>
      </c>
      <c r="B684" s="430" t="s">
        <v>564</v>
      </c>
      <c r="C684" s="191" t="s">
        <v>11</v>
      </c>
      <c r="D684" s="191" t="s">
        <v>11</v>
      </c>
      <c r="E684" s="191" t="s">
        <v>11</v>
      </c>
      <c r="F684" s="428" t="s">
        <v>11</v>
      </c>
      <c r="G684" s="428" t="s">
        <v>11</v>
      </c>
      <c r="H684" s="428" t="s">
        <v>11</v>
      </c>
      <c r="I684" s="428" t="s">
        <v>11</v>
      </c>
      <c r="J684" s="414" t="s">
        <v>134</v>
      </c>
    </row>
    <row r="685" spans="1:10" ht="51" x14ac:dyDescent="0.25">
      <c r="A685" s="43" t="s">
        <v>565</v>
      </c>
      <c r="B685" s="430" t="s">
        <v>566</v>
      </c>
      <c r="C685" s="191" t="s">
        <v>11</v>
      </c>
      <c r="D685" s="191" t="s">
        <v>11</v>
      </c>
      <c r="E685" s="191" t="s">
        <v>11</v>
      </c>
      <c r="F685" s="428" t="s">
        <v>11</v>
      </c>
      <c r="G685" s="428" t="s">
        <v>11</v>
      </c>
      <c r="H685" s="428" t="s">
        <v>11</v>
      </c>
      <c r="I685" s="428" t="s">
        <v>11</v>
      </c>
      <c r="J685" s="414" t="s">
        <v>134</v>
      </c>
    </row>
    <row r="686" spans="1:10" ht="51" x14ac:dyDescent="0.25">
      <c r="A686" s="458" t="s">
        <v>56</v>
      </c>
      <c r="B686" s="430" t="s">
        <v>567</v>
      </c>
      <c r="C686" s="191" t="s">
        <v>11</v>
      </c>
      <c r="D686" s="414" t="s">
        <v>68</v>
      </c>
      <c r="E686" s="428">
        <v>1</v>
      </c>
      <c r="F686" s="428" t="s">
        <v>11</v>
      </c>
      <c r="G686" s="428" t="s">
        <v>11</v>
      </c>
      <c r="H686" s="428" t="s">
        <v>11</v>
      </c>
      <c r="I686" s="428" t="s">
        <v>11</v>
      </c>
      <c r="J686" s="414" t="s">
        <v>134</v>
      </c>
    </row>
    <row r="687" spans="1:10" ht="51" x14ac:dyDescent="0.25">
      <c r="A687" s="43" t="s">
        <v>57</v>
      </c>
      <c r="B687" s="430" t="s">
        <v>568</v>
      </c>
      <c r="C687" s="191" t="s">
        <v>11</v>
      </c>
      <c r="D687" s="191" t="s">
        <v>11</v>
      </c>
      <c r="E687" s="191" t="s">
        <v>11</v>
      </c>
      <c r="F687" s="428" t="s">
        <v>11</v>
      </c>
      <c r="G687" s="428" t="s">
        <v>11</v>
      </c>
      <c r="H687" s="428" t="s">
        <v>11</v>
      </c>
      <c r="I687" s="428" t="s">
        <v>11</v>
      </c>
      <c r="J687" s="414" t="s">
        <v>134</v>
      </c>
    </row>
    <row r="688" spans="1:10" ht="38.25" x14ac:dyDescent="0.25">
      <c r="A688" s="43" t="s">
        <v>58</v>
      </c>
      <c r="B688" s="430" t="s">
        <v>569</v>
      </c>
      <c r="C688" s="191" t="s">
        <v>11</v>
      </c>
      <c r="D688" s="191" t="s">
        <v>11</v>
      </c>
      <c r="E688" s="191" t="s">
        <v>11</v>
      </c>
      <c r="F688" s="428" t="s">
        <v>11</v>
      </c>
      <c r="G688" s="428" t="s">
        <v>11</v>
      </c>
      <c r="H688" s="428" t="s">
        <v>11</v>
      </c>
      <c r="I688" s="428" t="s">
        <v>11</v>
      </c>
      <c r="J688" s="414" t="s">
        <v>134</v>
      </c>
    </row>
    <row r="689" spans="1:10" ht="25.5" x14ac:dyDescent="0.25">
      <c r="A689" s="43" t="s">
        <v>570</v>
      </c>
      <c r="B689" s="430" t="s">
        <v>571</v>
      </c>
      <c r="C689" s="191" t="s">
        <v>11</v>
      </c>
      <c r="D689" s="2" t="s">
        <v>10</v>
      </c>
      <c r="E689" s="428">
        <v>5</v>
      </c>
      <c r="F689" s="428">
        <v>5</v>
      </c>
      <c r="G689" s="428">
        <v>5</v>
      </c>
      <c r="H689" s="52">
        <v>5</v>
      </c>
      <c r="I689" s="132">
        <f>(H689/E689)*100</f>
        <v>100</v>
      </c>
      <c r="J689" s="414" t="s">
        <v>134</v>
      </c>
    </row>
    <row r="690" spans="1:10" x14ac:dyDescent="0.25">
      <c r="A690" s="43" t="s">
        <v>572</v>
      </c>
      <c r="B690" s="430" t="s">
        <v>573</v>
      </c>
      <c r="C690" s="191" t="s">
        <v>11</v>
      </c>
      <c r="D690" s="2" t="s">
        <v>10</v>
      </c>
      <c r="E690" s="428">
        <v>10</v>
      </c>
      <c r="F690" s="428" t="s">
        <v>11</v>
      </c>
      <c r="G690" s="428" t="s">
        <v>11</v>
      </c>
      <c r="H690" s="428" t="s">
        <v>11</v>
      </c>
      <c r="I690" s="428" t="s">
        <v>11</v>
      </c>
      <c r="J690" s="414" t="s">
        <v>134</v>
      </c>
    </row>
    <row r="691" spans="1:10" x14ac:dyDescent="0.25">
      <c r="A691" s="1063" t="s">
        <v>574</v>
      </c>
      <c r="B691" s="1024" t="s">
        <v>575</v>
      </c>
      <c r="C691" s="1027" t="s">
        <v>11</v>
      </c>
      <c r="D691" s="2" t="s">
        <v>10</v>
      </c>
      <c r="E691" s="428">
        <f>E696</f>
        <v>15</v>
      </c>
      <c r="F691" s="428" t="s">
        <v>11</v>
      </c>
      <c r="G691" s="428" t="s">
        <v>11</v>
      </c>
      <c r="H691" s="428" t="s">
        <v>11</v>
      </c>
      <c r="I691" s="428" t="s">
        <v>11</v>
      </c>
      <c r="J691" s="414" t="s">
        <v>134</v>
      </c>
    </row>
    <row r="692" spans="1:10" ht="51" x14ac:dyDescent="0.25">
      <c r="A692" s="1064"/>
      <c r="B692" s="1025"/>
      <c r="C692" s="1028"/>
      <c r="D692" s="145" t="s">
        <v>68</v>
      </c>
      <c r="E692" s="421">
        <f>E694</f>
        <v>1</v>
      </c>
      <c r="F692" s="428" t="s">
        <v>11</v>
      </c>
      <c r="G692" s="428" t="s">
        <v>11</v>
      </c>
      <c r="H692" s="428" t="s">
        <v>11</v>
      </c>
      <c r="I692" s="428" t="s">
        <v>11</v>
      </c>
      <c r="J692" s="414" t="s">
        <v>134</v>
      </c>
    </row>
    <row r="693" spans="1:10" x14ac:dyDescent="0.25">
      <c r="A693" s="1065"/>
      <c r="B693" s="1026"/>
      <c r="C693" s="1029"/>
      <c r="D693" s="2" t="s">
        <v>27</v>
      </c>
      <c r="E693" s="428">
        <f>E697</f>
        <v>10</v>
      </c>
      <c r="F693" s="428" t="s">
        <v>11</v>
      </c>
      <c r="G693" s="428" t="s">
        <v>11</v>
      </c>
      <c r="H693" s="428" t="s">
        <v>11</v>
      </c>
      <c r="I693" s="428" t="s">
        <v>11</v>
      </c>
      <c r="J693" s="414" t="s">
        <v>134</v>
      </c>
    </row>
    <row r="694" spans="1:10" ht="51" x14ac:dyDescent="0.25">
      <c r="A694" s="43" t="s">
        <v>62</v>
      </c>
      <c r="B694" s="430" t="s">
        <v>576</v>
      </c>
      <c r="C694" s="191" t="s">
        <v>11</v>
      </c>
      <c r="D694" s="414" t="s">
        <v>68</v>
      </c>
      <c r="E694" s="428">
        <v>1</v>
      </c>
      <c r="F694" s="428" t="s">
        <v>11</v>
      </c>
      <c r="G694" s="428" t="s">
        <v>11</v>
      </c>
      <c r="H694" s="428" t="s">
        <v>11</v>
      </c>
      <c r="I694" s="428" t="s">
        <v>11</v>
      </c>
      <c r="J694" s="414" t="s">
        <v>134</v>
      </c>
    </row>
    <row r="695" spans="1:10" ht="38.25" x14ac:dyDescent="0.25">
      <c r="A695" s="43" t="s">
        <v>63</v>
      </c>
      <c r="B695" s="430" t="s">
        <v>577</v>
      </c>
      <c r="C695" s="191" t="s">
        <v>11</v>
      </c>
      <c r="D695" s="191" t="s">
        <v>11</v>
      </c>
      <c r="E695" s="191" t="s">
        <v>11</v>
      </c>
      <c r="F695" s="428" t="s">
        <v>11</v>
      </c>
      <c r="G695" s="428" t="s">
        <v>11</v>
      </c>
      <c r="H695" s="428" t="s">
        <v>11</v>
      </c>
      <c r="I695" s="428" t="s">
        <v>11</v>
      </c>
      <c r="J695" s="414" t="s">
        <v>134</v>
      </c>
    </row>
    <row r="696" spans="1:10" ht="25.5" x14ac:dyDescent="0.25">
      <c r="A696" s="1030" t="s">
        <v>64</v>
      </c>
      <c r="B696" s="945" t="s">
        <v>578</v>
      </c>
      <c r="C696" s="1032" t="s">
        <v>11</v>
      </c>
      <c r="D696" s="2" t="s">
        <v>10</v>
      </c>
      <c r="E696" s="428">
        <v>15</v>
      </c>
      <c r="F696" s="428" t="s">
        <v>11</v>
      </c>
      <c r="G696" s="428" t="s">
        <v>11</v>
      </c>
      <c r="H696" s="428" t="s">
        <v>11</v>
      </c>
      <c r="I696" s="428" t="s">
        <v>11</v>
      </c>
      <c r="J696" s="414" t="s">
        <v>901</v>
      </c>
    </row>
    <row r="697" spans="1:10" x14ac:dyDescent="0.25">
      <c r="A697" s="1031"/>
      <c r="B697" s="946"/>
      <c r="C697" s="1032"/>
      <c r="D697" s="2" t="s">
        <v>27</v>
      </c>
      <c r="E697" s="428">
        <v>10</v>
      </c>
      <c r="F697" s="428" t="s">
        <v>11</v>
      </c>
      <c r="G697" s="428" t="s">
        <v>11</v>
      </c>
      <c r="H697" s="428" t="s">
        <v>11</v>
      </c>
      <c r="I697" s="428" t="s">
        <v>11</v>
      </c>
      <c r="J697" s="414" t="s">
        <v>134</v>
      </c>
    </row>
    <row r="698" spans="1:10" ht="51" x14ac:dyDescent="0.25">
      <c r="A698" s="43" t="s">
        <v>65</v>
      </c>
      <c r="B698" s="430" t="s">
        <v>579</v>
      </c>
      <c r="C698" s="43" t="s">
        <v>11</v>
      </c>
      <c r="D698" s="43" t="s">
        <v>11</v>
      </c>
      <c r="E698" s="43" t="s">
        <v>11</v>
      </c>
      <c r="F698" s="428" t="s">
        <v>11</v>
      </c>
      <c r="G698" s="428" t="s">
        <v>11</v>
      </c>
      <c r="H698" s="428" t="s">
        <v>11</v>
      </c>
      <c r="I698" s="428" t="s">
        <v>11</v>
      </c>
      <c r="J698" s="414" t="s">
        <v>134</v>
      </c>
    </row>
    <row r="700" spans="1:10" x14ac:dyDescent="0.25">
      <c r="A700" s="965" t="s">
        <v>18</v>
      </c>
      <c r="B700" s="965"/>
      <c r="C700" s="965"/>
      <c r="D700" s="965"/>
      <c r="E700" s="965"/>
      <c r="F700" s="965"/>
      <c r="G700" s="965"/>
      <c r="H700" s="965"/>
      <c r="I700" s="965"/>
      <c r="J700" s="437"/>
    </row>
    <row r="701" spans="1:10" ht="15" x14ac:dyDescent="0.25">
      <c r="A701" s="939" t="s">
        <v>0</v>
      </c>
      <c r="B701" s="940" t="s">
        <v>19</v>
      </c>
      <c r="C701" s="941" t="s">
        <v>20</v>
      </c>
      <c r="D701" s="942" t="s">
        <v>685</v>
      </c>
      <c r="E701" s="942"/>
      <c r="F701" s="942">
        <v>2021</v>
      </c>
      <c r="G701" s="942"/>
      <c r="H701" s="942"/>
      <c r="I701" s="942"/>
      <c r="J701" s="951" t="s">
        <v>21</v>
      </c>
    </row>
    <row r="702" spans="1:10" ht="15" x14ac:dyDescent="0.25">
      <c r="A702" s="939"/>
      <c r="B702" s="940"/>
      <c r="C702" s="941"/>
      <c r="D702" s="942"/>
      <c r="E702" s="942"/>
      <c r="F702" s="951" t="s">
        <v>22</v>
      </c>
      <c r="G702" s="951"/>
      <c r="H702" s="951" t="s">
        <v>24</v>
      </c>
      <c r="I702" s="951"/>
      <c r="J702" s="951"/>
    </row>
    <row r="703" spans="1:10" ht="15" x14ac:dyDescent="0.25">
      <c r="A703" s="46">
        <v>1</v>
      </c>
      <c r="B703" s="78">
        <v>2</v>
      </c>
      <c r="C703" s="278">
        <v>3</v>
      </c>
      <c r="D703" s="984">
        <v>4</v>
      </c>
      <c r="E703" s="984"/>
      <c r="F703" s="984">
        <v>5</v>
      </c>
      <c r="G703" s="984"/>
      <c r="H703" s="984">
        <v>6</v>
      </c>
      <c r="I703" s="984"/>
      <c r="J703" s="36">
        <v>7</v>
      </c>
    </row>
    <row r="704" spans="1:10" ht="39" x14ac:dyDescent="0.25">
      <c r="A704" s="464">
        <v>1</v>
      </c>
      <c r="B704" s="162" t="s">
        <v>580</v>
      </c>
      <c r="C704" s="230" t="s">
        <v>48</v>
      </c>
      <c r="D704" s="937">
        <v>54.1</v>
      </c>
      <c r="E704" s="938"/>
      <c r="F704" s="938">
        <v>94</v>
      </c>
      <c r="G704" s="938"/>
      <c r="H704" s="938">
        <v>46.3</v>
      </c>
      <c r="I704" s="938"/>
      <c r="J704" s="151" t="s">
        <v>581</v>
      </c>
    </row>
    <row r="705" spans="1:10" ht="39" x14ac:dyDescent="0.25">
      <c r="A705" s="464">
        <v>2</v>
      </c>
      <c r="B705" s="162" t="s">
        <v>582</v>
      </c>
      <c r="C705" s="230" t="s">
        <v>583</v>
      </c>
      <c r="D705" s="937">
        <v>73.5</v>
      </c>
      <c r="E705" s="938"/>
      <c r="F705" s="938">
        <v>65</v>
      </c>
      <c r="G705" s="938"/>
      <c r="H705" s="938">
        <v>65.900000000000006</v>
      </c>
      <c r="I705" s="938"/>
      <c r="J705" s="151" t="s">
        <v>584</v>
      </c>
    </row>
    <row r="706" spans="1:10" ht="39" x14ac:dyDescent="0.25">
      <c r="A706" s="464">
        <v>3</v>
      </c>
      <c r="B706" s="162" t="s">
        <v>905</v>
      </c>
      <c r="C706" s="230" t="s">
        <v>48</v>
      </c>
      <c r="D706" s="936">
        <v>0</v>
      </c>
      <c r="E706" s="937"/>
      <c r="F706" s="936">
        <v>80</v>
      </c>
      <c r="G706" s="937"/>
      <c r="H706" s="936">
        <v>83.2</v>
      </c>
      <c r="I706" s="937"/>
      <c r="J706" s="151" t="s">
        <v>906</v>
      </c>
    </row>
    <row r="707" spans="1:10" ht="39" x14ac:dyDescent="0.25">
      <c r="A707" s="464">
        <v>4</v>
      </c>
      <c r="B707" s="162" t="s">
        <v>585</v>
      </c>
      <c r="C707" s="230" t="s">
        <v>50</v>
      </c>
      <c r="D707" s="937">
        <v>1939.2</v>
      </c>
      <c r="E707" s="938"/>
      <c r="F707" s="938">
        <v>1750</v>
      </c>
      <c r="G707" s="938"/>
      <c r="H707" s="938">
        <v>751.1</v>
      </c>
      <c r="I707" s="938"/>
      <c r="J707" s="151" t="s">
        <v>906</v>
      </c>
    </row>
    <row r="708" spans="1:10" ht="39" x14ac:dyDescent="0.25">
      <c r="A708" s="464">
        <v>5</v>
      </c>
      <c r="B708" s="162" t="s">
        <v>586</v>
      </c>
      <c r="C708" s="230" t="s">
        <v>50</v>
      </c>
      <c r="D708" s="937">
        <v>1454.8</v>
      </c>
      <c r="E708" s="938"/>
      <c r="F708" s="938">
        <v>1550</v>
      </c>
      <c r="G708" s="938"/>
      <c r="H708" s="938">
        <v>658.9</v>
      </c>
      <c r="I708" s="938"/>
      <c r="J708" s="151" t="s">
        <v>906</v>
      </c>
    </row>
    <row r="709" spans="1:10" ht="39" x14ac:dyDescent="0.25">
      <c r="A709" s="464">
        <v>6</v>
      </c>
      <c r="B709" s="162" t="s">
        <v>587</v>
      </c>
      <c r="C709" s="230" t="s">
        <v>50</v>
      </c>
      <c r="D709" s="937">
        <v>608</v>
      </c>
      <c r="E709" s="938"/>
      <c r="F709" s="938">
        <v>650</v>
      </c>
      <c r="G709" s="938"/>
      <c r="H709" s="938">
        <v>602</v>
      </c>
      <c r="I709" s="938"/>
      <c r="J709" s="151" t="s">
        <v>906</v>
      </c>
    </row>
    <row r="710" spans="1:10" ht="39" x14ac:dyDescent="0.25">
      <c r="A710" s="464">
        <v>7</v>
      </c>
      <c r="B710" s="162" t="s">
        <v>588</v>
      </c>
      <c r="C710" s="230" t="s">
        <v>48</v>
      </c>
      <c r="D710" s="937">
        <v>28.7</v>
      </c>
      <c r="E710" s="938"/>
      <c r="F710" s="938">
        <v>30</v>
      </c>
      <c r="G710" s="938"/>
      <c r="H710" s="938">
        <v>29.3</v>
      </c>
      <c r="I710" s="938"/>
      <c r="J710" s="151" t="s">
        <v>581</v>
      </c>
    </row>
    <row r="711" spans="1:10" x14ac:dyDescent="0.25">
      <c r="A711" s="44"/>
      <c r="B711" s="30"/>
      <c r="C711" s="31"/>
      <c r="D711" s="231"/>
      <c r="E711" s="231"/>
      <c r="F711" s="444"/>
      <c r="G711" s="444"/>
      <c r="H711" s="444"/>
      <c r="I711" s="33"/>
      <c r="J711" s="437"/>
    </row>
    <row r="712" spans="1:10" x14ac:dyDescent="0.25">
      <c r="A712" s="44"/>
      <c r="B712" s="30"/>
      <c r="C712" s="31"/>
      <c r="D712" s="231"/>
      <c r="E712" s="231"/>
      <c r="F712" s="444"/>
      <c r="G712" s="444"/>
      <c r="H712" s="444"/>
      <c r="I712" s="33"/>
      <c r="J712" s="437"/>
    </row>
    <row r="713" spans="1:10" x14ac:dyDescent="0.25">
      <c r="A713" s="44"/>
      <c r="B713" s="30"/>
      <c r="C713" s="31"/>
      <c r="D713" s="231"/>
      <c r="E713" s="231"/>
      <c r="F713" s="444"/>
      <c r="G713" s="444"/>
      <c r="H713" s="444"/>
      <c r="I713" s="33"/>
      <c r="J713" s="437"/>
    </row>
    <row r="714" spans="1:10" x14ac:dyDescent="0.25">
      <c r="A714" s="44"/>
      <c r="B714" s="30"/>
      <c r="C714" s="31"/>
      <c r="D714" s="231"/>
      <c r="E714" s="231"/>
      <c r="F714" s="444"/>
      <c r="G714" s="444"/>
      <c r="H714" s="444"/>
      <c r="I714" s="33"/>
      <c r="J714" s="437"/>
    </row>
    <row r="715" spans="1:10" x14ac:dyDescent="0.25">
      <c r="A715" s="44"/>
      <c r="B715" s="30"/>
      <c r="C715" s="31"/>
      <c r="D715" s="231"/>
      <c r="E715" s="231"/>
      <c r="F715" s="444"/>
      <c r="G715" s="444"/>
      <c r="H715" s="444"/>
      <c r="I715" s="33"/>
      <c r="J715" s="437"/>
    </row>
    <row r="716" spans="1:10" ht="57.75" customHeight="1" x14ac:dyDescent="0.25">
      <c r="A716" s="43" t="s">
        <v>0</v>
      </c>
      <c r="B716" s="2" t="s">
        <v>1</v>
      </c>
      <c r="C716" s="15" t="s">
        <v>4</v>
      </c>
      <c r="D716" s="972" t="s">
        <v>2</v>
      </c>
      <c r="E716" s="973"/>
      <c r="F716" s="17" t="s">
        <v>5</v>
      </c>
      <c r="G716" s="17" t="s">
        <v>12</v>
      </c>
      <c r="H716" s="9" t="s">
        <v>3</v>
      </c>
      <c r="I716" s="20" t="s">
        <v>6</v>
      </c>
      <c r="J716" s="414" t="s">
        <v>7</v>
      </c>
    </row>
    <row r="717" spans="1:10" x14ac:dyDescent="0.25">
      <c r="A717" s="427">
        <v>1</v>
      </c>
      <c r="B717" s="11">
        <v>2</v>
      </c>
      <c r="C717" s="411">
        <v>3</v>
      </c>
      <c r="D717" s="974">
        <v>4</v>
      </c>
      <c r="E717" s="975"/>
      <c r="F717" s="429">
        <v>5</v>
      </c>
      <c r="G717" s="429">
        <v>6</v>
      </c>
      <c r="H717" s="429">
        <v>7</v>
      </c>
      <c r="I717" s="23">
        <v>8</v>
      </c>
      <c r="J717" s="414">
        <v>9</v>
      </c>
    </row>
    <row r="718" spans="1:10" x14ac:dyDescent="0.25">
      <c r="E718" s="18">
        <f>E719+E720+E721+E722</f>
        <v>57</v>
      </c>
      <c r="H718" s="18">
        <f>H719+H720+H721+H722</f>
        <v>10</v>
      </c>
    </row>
    <row r="719" spans="1:10" x14ac:dyDescent="0.25">
      <c r="A719" s="976" t="s">
        <v>136</v>
      </c>
      <c r="B719" s="977" t="s">
        <v>1104</v>
      </c>
      <c r="C719" s="1021" t="s">
        <v>59</v>
      </c>
      <c r="D719" s="26" t="s">
        <v>10</v>
      </c>
      <c r="E719" s="421">
        <f>E725+E727+E731+E733+E755</f>
        <v>40</v>
      </c>
      <c r="F719" s="225">
        <f>F727+F755</f>
        <v>10</v>
      </c>
      <c r="G719" s="225">
        <f>G727+G755</f>
        <v>10</v>
      </c>
      <c r="H719" s="421">
        <f>H725+H727+H731+H733+H755</f>
        <v>10</v>
      </c>
      <c r="I719" s="131">
        <f>(H719/E719)*100</f>
        <v>25</v>
      </c>
      <c r="J719" s="981" t="s">
        <v>61</v>
      </c>
    </row>
    <row r="720" spans="1:10" x14ac:dyDescent="0.25">
      <c r="A720" s="976"/>
      <c r="B720" s="977"/>
      <c r="C720" s="1022"/>
      <c r="D720" s="465" t="s">
        <v>909</v>
      </c>
      <c r="E720" s="421">
        <f>E756</f>
        <v>5</v>
      </c>
      <c r="F720" s="225" t="s">
        <v>11</v>
      </c>
      <c r="G720" s="225" t="s">
        <v>11</v>
      </c>
      <c r="H720" s="28">
        <v>0</v>
      </c>
      <c r="I720" s="131" t="s">
        <v>11</v>
      </c>
      <c r="J720" s="982"/>
    </row>
    <row r="721" spans="1:10" x14ac:dyDescent="0.25">
      <c r="A721" s="976"/>
      <c r="B721" s="977"/>
      <c r="C721" s="1022"/>
      <c r="D721" s="465" t="s">
        <v>910</v>
      </c>
      <c r="E721" s="421">
        <f>E757</f>
        <v>5</v>
      </c>
      <c r="F721" s="225" t="s">
        <v>11</v>
      </c>
      <c r="G721" s="225" t="s">
        <v>11</v>
      </c>
      <c r="H721" s="28">
        <v>0</v>
      </c>
      <c r="I721" s="131" t="s">
        <v>11</v>
      </c>
      <c r="J721" s="983"/>
    </row>
    <row r="722" spans="1:10" x14ac:dyDescent="0.25">
      <c r="A722" s="976"/>
      <c r="B722" s="977"/>
      <c r="C722" s="1023"/>
      <c r="D722" s="26" t="s">
        <v>27</v>
      </c>
      <c r="E722" s="205">
        <f>E728+E736</f>
        <v>7</v>
      </c>
      <c r="F722" s="428" t="s">
        <v>11</v>
      </c>
      <c r="G722" s="428" t="s">
        <v>11</v>
      </c>
      <c r="H722" s="373">
        <v>0</v>
      </c>
      <c r="I722" s="131" t="s">
        <v>11</v>
      </c>
      <c r="J722" s="82"/>
    </row>
    <row r="723" spans="1:10" ht="30.75" customHeight="1" x14ac:dyDescent="0.25">
      <c r="A723" s="939" t="s">
        <v>42</v>
      </c>
      <c r="B723" s="949" t="s">
        <v>911</v>
      </c>
      <c r="C723" s="1013" t="s">
        <v>11</v>
      </c>
      <c r="D723" s="434" t="s">
        <v>10</v>
      </c>
      <c r="E723" s="206" t="s">
        <v>11</v>
      </c>
      <c r="F723" s="156" t="s">
        <v>11</v>
      </c>
      <c r="G723" s="156" t="s">
        <v>11</v>
      </c>
      <c r="H723" s="374" t="s">
        <v>11</v>
      </c>
      <c r="I723" s="21" t="s">
        <v>11</v>
      </c>
      <c r="J723" s="953" t="s">
        <v>98</v>
      </c>
    </row>
    <row r="724" spans="1:10" ht="30" customHeight="1" x14ac:dyDescent="0.25">
      <c r="A724" s="939"/>
      <c r="B724" s="950"/>
      <c r="C724" s="1014"/>
      <c r="D724" s="434" t="s">
        <v>27</v>
      </c>
      <c r="E724" s="206" t="s">
        <v>11</v>
      </c>
      <c r="F724" s="156" t="s">
        <v>11</v>
      </c>
      <c r="G724" s="156" t="s">
        <v>11</v>
      </c>
      <c r="H724" s="374" t="s">
        <v>11</v>
      </c>
      <c r="I724" s="21" t="s">
        <v>11</v>
      </c>
      <c r="J724" s="955"/>
    </row>
    <row r="725" spans="1:10" x14ac:dyDescent="0.25">
      <c r="A725" s="939" t="s">
        <v>13</v>
      </c>
      <c r="B725" s="949" t="s">
        <v>912</v>
      </c>
      <c r="C725" s="1013" t="s">
        <v>11</v>
      </c>
      <c r="D725" s="434" t="s">
        <v>10</v>
      </c>
      <c r="E725" s="206">
        <v>0</v>
      </c>
      <c r="F725" s="156" t="s">
        <v>11</v>
      </c>
      <c r="G725" s="156" t="s">
        <v>11</v>
      </c>
      <c r="H725" s="374">
        <v>0</v>
      </c>
      <c r="I725" s="21" t="s">
        <v>11</v>
      </c>
      <c r="J725" s="953" t="s">
        <v>98</v>
      </c>
    </row>
    <row r="726" spans="1:10" x14ac:dyDescent="0.25">
      <c r="A726" s="939"/>
      <c r="B726" s="950"/>
      <c r="C726" s="1014"/>
      <c r="D726" s="434" t="s">
        <v>27</v>
      </c>
      <c r="E726" s="428" t="s">
        <v>11</v>
      </c>
      <c r="F726" s="156" t="s">
        <v>11</v>
      </c>
      <c r="G726" s="156" t="s">
        <v>11</v>
      </c>
      <c r="H726" s="433" t="s">
        <v>11</v>
      </c>
      <c r="I726" s="21" t="s">
        <v>11</v>
      </c>
      <c r="J726" s="955"/>
    </row>
    <row r="727" spans="1:10" x14ac:dyDescent="0.25">
      <c r="A727" s="939" t="s">
        <v>15</v>
      </c>
      <c r="B727" s="970" t="s">
        <v>913</v>
      </c>
      <c r="C727" s="1013" t="s">
        <v>11</v>
      </c>
      <c r="D727" s="434" t="s">
        <v>10</v>
      </c>
      <c r="E727" s="428">
        <v>5</v>
      </c>
      <c r="F727" s="428">
        <v>5</v>
      </c>
      <c r="G727" s="428">
        <v>5</v>
      </c>
      <c r="H727" s="374">
        <v>5</v>
      </c>
      <c r="I727" s="132">
        <f>(H727/E727)*100</f>
        <v>100</v>
      </c>
      <c r="J727" s="953" t="s">
        <v>61</v>
      </c>
    </row>
    <row r="728" spans="1:10" x14ac:dyDescent="0.25">
      <c r="A728" s="939"/>
      <c r="B728" s="970"/>
      <c r="C728" s="1014"/>
      <c r="D728" s="434" t="s">
        <v>27</v>
      </c>
      <c r="E728" s="428">
        <v>2</v>
      </c>
      <c r="F728" s="156" t="s">
        <v>11</v>
      </c>
      <c r="G728" s="156" t="s">
        <v>11</v>
      </c>
      <c r="H728" s="374">
        <v>0</v>
      </c>
      <c r="I728" s="132" t="s">
        <v>11</v>
      </c>
      <c r="J728" s="955"/>
    </row>
    <row r="729" spans="1:10" x14ac:dyDescent="0.25">
      <c r="A729" s="939" t="s">
        <v>16</v>
      </c>
      <c r="B729" s="949" t="s">
        <v>914</v>
      </c>
      <c r="C729" s="1013" t="s">
        <v>11</v>
      </c>
      <c r="D729" s="434" t="s">
        <v>10</v>
      </c>
      <c r="E729" s="428" t="s">
        <v>11</v>
      </c>
      <c r="F729" s="428" t="s">
        <v>11</v>
      </c>
      <c r="G729" s="428" t="s">
        <v>11</v>
      </c>
      <c r="H729" s="428" t="s">
        <v>11</v>
      </c>
      <c r="I729" s="428" t="s">
        <v>11</v>
      </c>
      <c r="J729" s="953" t="s">
        <v>61</v>
      </c>
    </row>
    <row r="730" spans="1:10" x14ac:dyDescent="0.25">
      <c r="A730" s="939"/>
      <c r="B730" s="950"/>
      <c r="C730" s="1014"/>
      <c r="D730" s="434" t="s">
        <v>27</v>
      </c>
      <c r="E730" s="428" t="s">
        <v>11</v>
      </c>
      <c r="F730" s="428" t="s">
        <v>11</v>
      </c>
      <c r="G730" s="428" t="s">
        <v>11</v>
      </c>
      <c r="H730" s="428" t="s">
        <v>11</v>
      </c>
      <c r="I730" s="428" t="s">
        <v>11</v>
      </c>
      <c r="J730" s="955"/>
    </row>
    <row r="731" spans="1:10" ht="32.25" customHeight="1" x14ac:dyDescent="0.25">
      <c r="A731" s="939" t="s">
        <v>276</v>
      </c>
      <c r="B731" s="949" t="s">
        <v>915</v>
      </c>
      <c r="C731" s="1013" t="s">
        <v>11</v>
      </c>
      <c r="D731" s="434" t="s">
        <v>10</v>
      </c>
      <c r="E731" s="428">
        <v>0</v>
      </c>
      <c r="F731" s="156" t="s">
        <v>11</v>
      </c>
      <c r="G731" s="156" t="s">
        <v>11</v>
      </c>
      <c r="H731" s="374">
        <v>0</v>
      </c>
      <c r="I731" s="132" t="s">
        <v>11</v>
      </c>
      <c r="J731" s="953" t="s">
        <v>98</v>
      </c>
    </row>
    <row r="732" spans="1:10" ht="27.75" customHeight="1" x14ac:dyDescent="0.25">
      <c r="A732" s="939"/>
      <c r="B732" s="950"/>
      <c r="C732" s="1014"/>
      <c r="D732" s="434" t="s">
        <v>27</v>
      </c>
      <c r="E732" s="428" t="s">
        <v>11</v>
      </c>
      <c r="F732" s="428" t="s">
        <v>11</v>
      </c>
      <c r="G732" s="428" t="s">
        <v>11</v>
      </c>
      <c r="H732" s="428" t="s">
        <v>11</v>
      </c>
      <c r="I732" s="428" t="s">
        <v>11</v>
      </c>
      <c r="J732" s="955"/>
    </row>
    <row r="733" spans="1:10" x14ac:dyDescent="0.25">
      <c r="A733" s="939" t="s">
        <v>846</v>
      </c>
      <c r="B733" s="949" t="s">
        <v>916</v>
      </c>
      <c r="C733" s="1019" t="s">
        <v>59</v>
      </c>
      <c r="D733" s="434" t="s">
        <v>10</v>
      </c>
      <c r="E733" s="428">
        <v>30</v>
      </c>
      <c r="F733" s="428" t="s">
        <v>11</v>
      </c>
      <c r="G733" s="428" t="s">
        <v>11</v>
      </c>
      <c r="H733" s="374">
        <v>0</v>
      </c>
      <c r="I733" s="132" t="s">
        <v>11</v>
      </c>
      <c r="J733" s="953" t="s">
        <v>98</v>
      </c>
    </row>
    <row r="734" spans="1:10" x14ac:dyDescent="0.25">
      <c r="A734" s="939"/>
      <c r="B734" s="950"/>
      <c r="C734" s="1020"/>
      <c r="D734" s="434" t="s">
        <v>27</v>
      </c>
      <c r="E734" s="428" t="s">
        <v>11</v>
      </c>
      <c r="F734" s="428" t="s">
        <v>11</v>
      </c>
      <c r="G734" s="428" t="s">
        <v>11</v>
      </c>
      <c r="H734" s="428" t="s">
        <v>11</v>
      </c>
      <c r="I734" s="428" t="s">
        <v>11</v>
      </c>
      <c r="J734" s="955"/>
    </row>
    <row r="735" spans="1:10" ht="32.25" customHeight="1" x14ac:dyDescent="0.25">
      <c r="A735" s="939" t="s">
        <v>848</v>
      </c>
      <c r="B735" s="949" t="s">
        <v>937</v>
      </c>
      <c r="C735" s="1013" t="s">
        <v>11</v>
      </c>
      <c r="D735" s="434" t="s">
        <v>10</v>
      </c>
      <c r="E735" s="428">
        <v>0</v>
      </c>
      <c r="F735" s="428" t="s">
        <v>11</v>
      </c>
      <c r="G735" s="428" t="s">
        <v>11</v>
      </c>
      <c r="H735" s="374">
        <v>0</v>
      </c>
      <c r="I735" s="132" t="s">
        <v>11</v>
      </c>
      <c r="J735" s="953" t="s">
        <v>98</v>
      </c>
    </row>
    <row r="736" spans="1:10" ht="27.75" customHeight="1" x14ac:dyDescent="0.25">
      <c r="A736" s="939"/>
      <c r="B736" s="950"/>
      <c r="C736" s="1014"/>
      <c r="D736" s="434" t="s">
        <v>27</v>
      </c>
      <c r="E736" s="428">
        <v>5</v>
      </c>
      <c r="F736" s="428" t="s">
        <v>11</v>
      </c>
      <c r="G736" s="428" t="s">
        <v>11</v>
      </c>
      <c r="H736" s="374">
        <v>0</v>
      </c>
      <c r="I736" s="132" t="s">
        <v>11</v>
      </c>
      <c r="J736" s="955"/>
    </row>
    <row r="737" spans="1:10" x14ac:dyDescent="0.25">
      <c r="A737" s="939" t="s">
        <v>850</v>
      </c>
      <c r="B737" s="949" t="s">
        <v>917</v>
      </c>
      <c r="C737" s="1013" t="s">
        <v>11</v>
      </c>
      <c r="D737" s="434" t="s">
        <v>10</v>
      </c>
      <c r="E737" s="428" t="s">
        <v>11</v>
      </c>
      <c r="F737" s="428" t="s">
        <v>11</v>
      </c>
      <c r="G737" s="428" t="s">
        <v>11</v>
      </c>
      <c r="H737" s="428" t="s">
        <v>11</v>
      </c>
      <c r="I737" s="428" t="s">
        <v>11</v>
      </c>
      <c r="J737" s="953" t="s">
        <v>98</v>
      </c>
    </row>
    <row r="738" spans="1:10" x14ac:dyDescent="0.25">
      <c r="A738" s="939"/>
      <c r="B738" s="950"/>
      <c r="C738" s="1014"/>
      <c r="D738" s="434" t="s">
        <v>27</v>
      </c>
      <c r="E738" s="428" t="s">
        <v>11</v>
      </c>
      <c r="F738" s="428" t="s">
        <v>11</v>
      </c>
      <c r="G738" s="428" t="s">
        <v>11</v>
      </c>
      <c r="H738" s="428" t="s">
        <v>11</v>
      </c>
      <c r="I738" s="428" t="s">
        <v>11</v>
      </c>
      <c r="J738" s="955"/>
    </row>
    <row r="739" spans="1:10" ht="26.25" customHeight="1" x14ac:dyDescent="0.25">
      <c r="A739" s="939" t="s">
        <v>852</v>
      </c>
      <c r="B739" s="970" t="s">
        <v>938</v>
      </c>
      <c r="C739" s="1013" t="s">
        <v>11</v>
      </c>
      <c r="D739" s="434" t="s">
        <v>10</v>
      </c>
      <c r="E739" s="428" t="s">
        <v>11</v>
      </c>
      <c r="F739" s="428" t="s">
        <v>11</v>
      </c>
      <c r="G739" s="428" t="s">
        <v>11</v>
      </c>
      <c r="H739" s="428" t="s">
        <v>11</v>
      </c>
      <c r="I739" s="428" t="s">
        <v>11</v>
      </c>
      <c r="J739" s="953" t="s">
        <v>98</v>
      </c>
    </row>
    <row r="740" spans="1:10" ht="22.5" customHeight="1" x14ac:dyDescent="0.25">
      <c r="A740" s="939"/>
      <c r="B740" s="970"/>
      <c r="C740" s="1014"/>
      <c r="D740" s="434" t="s">
        <v>27</v>
      </c>
      <c r="E740" s="428" t="s">
        <v>11</v>
      </c>
      <c r="F740" s="428" t="s">
        <v>11</v>
      </c>
      <c r="G740" s="428" t="s">
        <v>11</v>
      </c>
      <c r="H740" s="428" t="s">
        <v>11</v>
      </c>
      <c r="I740" s="428" t="s">
        <v>11</v>
      </c>
      <c r="J740" s="955"/>
    </row>
    <row r="741" spans="1:10" ht="21.75" customHeight="1" x14ac:dyDescent="0.25">
      <c r="A741" s="939" t="s">
        <v>43</v>
      </c>
      <c r="B741" s="949" t="s">
        <v>918</v>
      </c>
      <c r="C741" s="1013" t="s">
        <v>11</v>
      </c>
      <c r="D741" s="434" t="s">
        <v>10</v>
      </c>
      <c r="E741" s="428" t="s">
        <v>11</v>
      </c>
      <c r="F741" s="428" t="s">
        <v>11</v>
      </c>
      <c r="G741" s="428" t="s">
        <v>11</v>
      </c>
      <c r="H741" s="428" t="s">
        <v>11</v>
      </c>
      <c r="I741" s="428" t="s">
        <v>11</v>
      </c>
      <c r="J741" s="953" t="s">
        <v>98</v>
      </c>
    </row>
    <row r="742" spans="1:10" ht="25.5" customHeight="1" x14ac:dyDescent="0.25">
      <c r="A742" s="939"/>
      <c r="B742" s="950"/>
      <c r="C742" s="1014"/>
      <c r="D742" s="434" t="s">
        <v>27</v>
      </c>
      <c r="E742" s="428" t="s">
        <v>11</v>
      </c>
      <c r="F742" s="428" t="s">
        <v>11</v>
      </c>
      <c r="G742" s="428" t="s">
        <v>11</v>
      </c>
      <c r="H742" s="428" t="s">
        <v>11</v>
      </c>
      <c r="I742" s="428" t="s">
        <v>11</v>
      </c>
      <c r="J742" s="955"/>
    </row>
    <row r="743" spans="1:10" ht="21.75" customHeight="1" x14ac:dyDescent="0.25">
      <c r="A743" s="939" t="s">
        <v>25</v>
      </c>
      <c r="B743" s="949" t="s">
        <v>939</v>
      </c>
      <c r="C743" s="1013" t="s">
        <v>11</v>
      </c>
      <c r="D743" s="434" t="s">
        <v>10</v>
      </c>
      <c r="E743" s="428" t="s">
        <v>11</v>
      </c>
      <c r="F743" s="428" t="s">
        <v>11</v>
      </c>
      <c r="G743" s="428" t="s">
        <v>11</v>
      </c>
      <c r="H743" s="428" t="s">
        <v>11</v>
      </c>
      <c r="I743" s="428" t="s">
        <v>11</v>
      </c>
      <c r="J743" s="953" t="s">
        <v>98</v>
      </c>
    </row>
    <row r="744" spans="1:10" x14ac:dyDescent="0.25">
      <c r="A744" s="939"/>
      <c r="B744" s="950"/>
      <c r="C744" s="1014"/>
      <c r="D744" s="434" t="s">
        <v>27</v>
      </c>
      <c r="E744" s="428" t="s">
        <v>11</v>
      </c>
      <c r="F744" s="428" t="s">
        <v>11</v>
      </c>
      <c r="G744" s="428" t="s">
        <v>11</v>
      </c>
      <c r="H744" s="428" t="s">
        <v>11</v>
      </c>
      <c r="I744" s="428" t="s">
        <v>11</v>
      </c>
      <c r="J744" s="955"/>
    </row>
    <row r="745" spans="1:10" ht="21.75" customHeight="1" x14ac:dyDescent="0.25">
      <c r="A745" s="939" t="s">
        <v>28</v>
      </c>
      <c r="B745" s="949" t="s">
        <v>919</v>
      </c>
      <c r="C745" s="1013" t="s">
        <v>11</v>
      </c>
      <c r="D745" s="434" t="s">
        <v>10</v>
      </c>
      <c r="E745" s="428" t="s">
        <v>11</v>
      </c>
      <c r="F745" s="428" t="s">
        <v>11</v>
      </c>
      <c r="G745" s="428" t="s">
        <v>11</v>
      </c>
      <c r="H745" s="428" t="s">
        <v>11</v>
      </c>
      <c r="I745" s="428" t="s">
        <v>11</v>
      </c>
      <c r="J745" s="953" t="s">
        <v>98</v>
      </c>
    </row>
    <row r="746" spans="1:10" x14ac:dyDescent="0.25">
      <c r="A746" s="939"/>
      <c r="B746" s="950"/>
      <c r="C746" s="1014"/>
      <c r="D746" s="434" t="s">
        <v>27</v>
      </c>
      <c r="E746" s="428" t="s">
        <v>11</v>
      </c>
      <c r="F746" s="428" t="s">
        <v>11</v>
      </c>
      <c r="G746" s="428" t="s">
        <v>11</v>
      </c>
      <c r="H746" s="428" t="s">
        <v>11</v>
      </c>
      <c r="I746" s="428" t="s">
        <v>11</v>
      </c>
      <c r="J746" s="955"/>
    </row>
    <row r="747" spans="1:10" x14ac:dyDescent="0.25">
      <c r="A747" s="939" t="s">
        <v>29</v>
      </c>
      <c r="B747" s="949" t="s">
        <v>920</v>
      </c>
      <c r="C747" s="1013" t="s">
        <v>11</v>
      </c>
      <c r="D747" s="434" t="s">
        <v>10</v>
      </c>
      <c r="E747" s="428" t="s">
        <v>11</v>
      </c>
      <c r="F747" s="428" t="s">
        <v>11</v>
      </c>
      <c r="G747" s="428" t="s">
        <v>11</v>
      </c>
      <c r="H747" s="428" t="s">
        <v>11</v>
      </c>
      <c r="I747" s="428" t="s">
        <v>11</v>
      </c>
      <c r="J747" s="953" t="s">
        <v>98</v>
      </c>
    </row>
    <row r="748" spans="1:10" ht="21.75" customHeight="1" x14ac:dyDescent="0.25">
      <c r="A748" s="939"/>
      <c r="B748" s="969"/>
      <c r="C748" s="1014"/>
      <c r="D748" s="434" t="s">
        <v>27</v>
      </c>
      <c r="E748" s="428" t="s">
        <v>11</v>
      </c>
      <c r="F748" s="428" t="s">
        <v>11</v>
      </c>
      <c r="G748" s="428" t="s">
        <v>11</v>
      </c>
      <c r="H748" s="428" t="s">
        <v>11</v>
      </c>
      <c r="I748" s="428" t="s">
        <v>11</v>
      </c>
      <c r="J748" s="955"/>
    </row>
    <row r="749" spans="1:10" ht="24.75" customHeight="1" x14ac:dyDescent="0.25">
      <c r="A749" s="939" t="s">
        <v>34</v>
      </c>
      <c r="B749" s="970" t="s">
        <v>921</v>
      </c>
      <c r="C749" s="1013" t="s">
        <v>11</v>
      </c>
      <c r="D749" s="434" t="s">
        <v>10</v>
      </c>
      <c r="E749" s="428" t="s">
        <v>11</v>
      </c>
      <c r="F749" s="428" t="s">
        <v>11</v>
      </c>
      <c r="G749" s="428" t="s">
        <v>11</v>
      </c>
      <c r="H749" s="428" t="s">
        <v>11</v>
      </c>
      <c r="I749" s="428" t="s">
        <v>11</v>
      </c>
      <c r="J749" s="953" t="s">
        <v>98</v>
      </c>
    </row>
    <row r="750" spans="1:10" ht="22.5" customHeight="1" x14ac:dyDescent="0.25">
      <c r="A750" s="939"/>
      <c r="B750" s="970"/>
      <c r="C750" s="1014"/>
      <c r="D750" s="434" t="s">
        <v>27</v>
      </c>
      <c r="E750" s="428" t="s">
        <v>11</v>
      </c>
      <c r="F750" s="428" t="s">
        <v>11</v>
      </c>
      <c r="G750" s="428" t="s">
        <v>11</v>
      </c>
      <c r="H750" s="428" t="s">
        <v>11</v>
      </c>
      <c r="I750" s="428" t="s">
        <v>11</v>
      </c>
      <c r="J750" s="955"/>
    </row>
    <row r="751" spans="1:10" ht="33.75" customHeight="1" x14ac:dyDescent="0.25">
      <c r="A751" s="939" t="s">
        <v>72</v>
      </c>
      <c r="B751" s="970" t="s">
        <v>934</v>
      </c>
      <c r="C751" s="1013" t="s">
        <v>11</v>
      </c>
      <c r="D751" s="434" t="s">
        <v>10</v>
      </c>
      <c r="E751" s="204">
        <v>0</v>
      </c>
      <c r="F751" s="156" t="s">
        <v>11</v>
      </c>
      <c r="G751" s="428" t="s">
        <v>11</v>
      </c>
      <c r="H751" s="374">
        <v>0</v>
      </c>
      <c r="I751" s="132" t="s">
        <v>11</v>
      </c>
      <c r="J751" s="953" t="s">
        <v>98</v>
      </c>
    </row>
    <row r="752" spans="1:10" ht="27.75" customHeight="1" x14ac:dyDescent="0.25">
      <c r="A752" s="939"/>
      <c r="B752" s="970"/>
      <c r="C752" s="1014"/>
      <c r="D752" s="434" t="s">
        <v>27</v>
      </c>
      <c r="E752" s="204" t="s">
        <v>11</v>
      </c>
      <c r="F752" s="204" t="s">
        <v>11</v>
      </c>
      <c r="G752" s="204" t="s">
        <v>11</v>
      </c>
      <c r="H752" s="204" t="s">
        <v>11</v>
      </c>
      <c r="I752" s="21" t="s">
        <v>11</v>
      </c>
      <c r="J752" s="955"/>
    </row>
    <row r="753" spans="1:10" ht="42" customHeight="1" x14ac:dyDescent="0.25">
      <c r="A753" s="939" t="s">
        <v>73</v>
      </c>
      <c r="B753" s="970" t="s">
        <v>935</v>
      </c>
      <c r="C753" s="1013" t="s">
        <v>11</v>
      </c>
      <c r="D753" s="434" t="s">
        <v>10</v>
      </c>
      <c r="E753" s="204" t="s">
        <v>11</v>
      </c>
      <c r="F753" s="204" t="s">
        <v>11</v>
      </c>
      <c r="G753" s="204" t="s">
        <v>11</v>
      </c>
      <c r="H753" s="204" t="s">
        <v>11</v>
      </c>
      <c r="I753" s="21" t="s">
        <v>11</v>
      </c>
      <c r="J753" s="953" t="s">
        <v>98</v>
      </c>
    </row>
    <row r="754" spans="1:10" ht="44.25" customHeight="1" x14ac:dyDescent="0.25">
      <c r="A754" s="939"/>
      <c r="B754" s="970"/>
      <c r="C754" s="1014"/>
      <c r="D754" s="434" t="s">
        <v>27</v>
      </c>
      <c r="E754" s="204" t="s">
        <v>11</v>
      </c>
      <c r="F754" s="204" t="s">
        <v>11</v>
      </c>
      <c r="G754" s="204" t="s">
        <v>11</v>
      </c>
      <c r="H754" s="204" t="s">
        <v>11</v>
      </c>
      <c r="I754" s="21" t="s">
        <v>11</v>
      </c>
      <c r="J754" s="955"/>
    </row>
    <row r="755" spans="1:10" x14ac:dyDescent="0.25">
      <c r="A755" s="939" t="s">
        <v>77</v>
      </c>
      <c r="B755" s="947" t="s">
        <v>936</v>
      </c>
      <c r="C755" s="1016" t="s">
        <v>59</v>
      </c>
      <c r="D755" s="434" t="s">
        <v>10</v>
      </c>
      <c r="E755" s="204">
        <v>5</v>
      </c>
      <c r="F755" s="156">
        <v>5</v>
      </c>
      <c r="G755" s="156">
        <v>5</v>
      </c>
      <c r="H755" s="156">
        <v>5</v>
      </c>
      <c r="I755" s="132">
        <f>(H755/E755)*100</f>
        <v>100</v>
      </c>
      <c r="J755" s="953" t="s">
        <v>61</v>
      </c>
    </row>
    <row r="756" spans="1:10" x14ac:dyDescent="0.25">
      <c r="A756" s="939"/>
      <c r="B756" s="1015"/>
      <c r="C756" s="1017"/>
      <c r="D756" s="466" t="s">
        <v>909</v>
      </c>
      <c r="E756" s="204">
        <v>5</v>
      </c>
      <c r="F756" s="156" t="s">
        <v>11</v>
      </c>
      <c r="G756" s="156" t="s">
        <v>11</v>
      </c>
      <c r="H756" s="374">
        <v>0</v>
      </c>
      <c r="I756" s="132" t="s">
        <v>11</v>
      </c>
      <c r="J756" s="954"/>
    </row>
    <row r="757" spans="1:10" x14ac:dyDescent="0.25">
      <c r="A757" s="939"/>
      <c r="B757" s="948"/>
      <c r="C757" s="1018"/>
      <c r="D757" s="466" t="s">
        <v>910</v>
      </c>
      <c r="E757" s="204">
        <v>5</v>
      </c>
      <c r="F757" s="156" t="s">
        <v>11</v>
      </c>
      <c r="G757" s="156" t="s">
        <v>11</v>
      </c>
      <c r="H757" s="374">
        <v>0</v>
      </c>
      <c r="I757" s="132" t="s">
        <v>11</v>
      </c>
      <c r="J757" s="955"/>
    </row>
    <row r="758" spans="1:10" ht="40.5" customHeight="1" x14ac:dyDescent="0.25">
      <c r="A758" s="413" t="s">
        <v>83</v>
      </c>
      <c r="B758" s="467" t="s">
        <v>922</v>
      </c>
      <c r="C758" s="415" t="s">
        <v>11</v>
      </c>
      <c r="D758" s="434" t="s">
        <v>10</v>
      </c>
      <c r="E758" s="204">
        <v>0</v>
      </c>
      <c r="F758" s="156" t="s">
        <v>11</v>
      </c>
      <c r="G758" s="156" t="s">
        <v>11</v>
      </c>
      <c r="H758" s="156" t="s">
        <v>11</v>
      </c>
      <c r="I758" s="156" t="s">
        <v>11</v>
      </c>
      <c r="J758" s="432" t="s">
        <v>98</v>
      </c>
    </row>
    <row r="759" spans="1:10" ht="22.5" customHeight="1" x14ac:dyDescent="0.25">
      <c r="A759" s="939" t="s">
        <v>44</v>
      </c>
      <c r="B759" s="947" t="s">
        <v>923</v>
      </c>
      <c r="C759" s="1132" t="s">
        <v>11</v>
      </c>
      <c r="D759" s="434" t="s">
        <v>10</v>
      </c>
      <c r="E759" s="204" t="s">
        <v>11</v>
      </c>
      <c r="F759" s="156" t="s">
        <v>11</v>
      </c>
      <c r="G759" s="156" t="s">
        <v>11</v>
      </c>
      <c r="H759" s="156" t="s">
        <v>11</v>
      </c>
      <c r="I759" s="156" t="s">
        <v>11</v>
      </c>
      <c r="J759" s="953" t="s">
        <v>98</v>
      </c>
    </row>
    <row r="760" spans="1:10" ht="25.5" customHeight="1" x14ac:dyDescent="0.25">
      <c r="A760" s="939"/>
      <c r="B760" s="948"/>
      <c r="C760" s="1133"/>
      <c r="D760" s="434" t="s">
        <v>27</v>
      </c>
      <c r="E760" s="204" t="s">
        <v>11</v>
      </c>
      <c r="F760" s="156" t="s">
        <v>11</v>
      </c>
      <c r="G760" s="156" t="s">
        <v>11</v>
      </c>
      <c r="H760" s="156" t="s">
        <v>11</v>
      </c>
      <c r="I760" s="156" t="s">
        <v>11</v>
      </c>
      <c r="J760" s="955"/>
    </row>
    <row r="761" spans="1:10" ht="26.25" customHeight="1" x14ac:dyDescent="0.25">
      <c r="A761" s="939" t="s">
        <v>54</v>
      </c>
      <c r="B761" s="947" t="s">
        <v>924</v>
      </c>
      <c r="C761" s="1132" t="s">
        <v>11</v>
      </c>
      <c r="D761" s="434" t="s">
        <v>10</v>
      </c>
      <c r="E761" s="204" t="s">
        <v>11</v>
      </c>
      <c r="F761" s="156" t="s">
        <v>11</v>
      </c>
      <c r="G761" s="156" t="s">
        <v>11</v>
      </c>
      <c r="H761" s="156" t="s">
        <v>11</v>
      </c>
      <c r="I761" s="156" t="s">
        <v>11</v>
      </c>
      <c r="J761" s="953" t="s">
        <v>98</v>
      </c>
    </row>
    <row r="762" spans="1:10" ht="21.75" customHeight="1" x14ac:dyDescent="0.25">
      <c r="A762" s="939"/>
      <c r="B762" s="948"/>
      <c r="C762" s="1133"/>
      <c r="D762" s="434" t="s">
        <v>27</v>
      </c>
      <c r="E762" s="204" t="s">
        <v>11</v>
      </c>
      <c r="F762" s="156" t="s">
        <v>11</v>
      </c>
      <c r="G762" s="156" t="s">
        <v>11</v>
      </c>
      <c r="H762" s="156" t="s">
        <v>11</v>
      </c>
      <c r="I762" s="156" t="s">
        <v>11</v>
      </c>
      <c r="J762" s="955"/>
    </row>
    <row r="763" spans="1:10" ht="20.25" customHeight="1" x14ac:dyDescent="0.25">
      <c r="A763" s="939" t="s">
        <v>55</v>
      </c>
      <c r="B763" s="947" t="s">
        <v>925</v>
      </c>
      <c r="C763" s="1132" t="s">
        <v>11</v>
      </c>
      <c r="D763" s="434" t="s">
        <v>10</v>
      </c>
      <c r="E763" s="204" t="s">
        <v>11</v>
      </c>
      <c r="F763" s="156" t="s">
        <v>11</v>
      </c>
      <c r="G763" s="156" t="s">
        <v>11</v>
      </c>
      <c r="H763" s="156" t="s">
        <v>11</v>
      </c>
      <c r="I763" s="156" t="s">
        <v>11</v>
      </c>
      <c r="J763" s="953" t="s">
        <v>98</v>
      </c>
    </row>
    <row r="764" spans="1:10" ht="18" customHeight="1" x14ac:dyDescent="0.25">
      <c r="A764" s="939"/>
      <c r="B764" s="948"/>
      <c r="C764" s="1133"/>
      <c r="D764" s="434" t="s">
        <v>27</v>
      </c>
      <c r="E764" s="204" t="s">
        <v>11</v>
      </c>
      <c r="F764" s="156" t="s">
        <v>11</v>
      </c>
      <c r="G764" s="156" t="s">
        <v>11</v>
      </c>
      <c r="H764" s="156" t="s">
        <v>11</v>
      </c>
      <c r="I764" s="156" t="s">
        <v>11</v>
      </c>
      <c r="J764" s="955"/>
    </row>
    <row r="766" spans="1:10" x14ac:dyDescent="0.25">
      <c r="A766" s="965" t="s">
        <v>18</v>
      </c>
      <c r="B766" s="965"/>
      <c r="C766" s="965"/>
      <c r="D766" s="965"/>
      <c r="E766" s="965"/>
      <c r="F766" s="965"/>
      <c r="G766" s="965"/>
      <c r="H766" s="965"/>
      <c r="I766" s="965"/>
      <c r="J766" s="437"/>
    </row>
    <row r="767" spans="1:10" ht="15" x14ac:dyDescent="0.25">
      <c r="A767" s="939" t="s">
        <v>0</v>
      </c>
      <c r="B767" s="940" t="s">
        <v>19</v>
      </c>
      <c r="C767" s="941" t="s">
        <v>20</v>
      </c>
      <c r="D767" s="942" t="s">
        <v>685</v>
      </c>
      <c r="E767" s="942"/>
      <c r="F767" s="942">
        <v>2021</v>
      </c>
      <c r="G767" s="942"/>
      <c r="H767" s="942"/>
      <c r="I767" s="942"/>
      <c r="J767" s="951" t="s">
        <v>21</v>
      </c>
    </row>
    <row r="768" spans="1:10" ht="15" x14ac:dyDescent="0.25">
      <c r="A768" s="939"/>
      <c r="B768" s="940"/>
      <c r="C768" s="941"/>
      <c r="D768" s="942"/>
      <c r="E768" s="942"/>
      <c r="F768" s="951" t="s">
        <v>22</v>
      </c>
      <c r="G768" s="951"/>
      <c r="H768" s="951" t="s">
        <v>24</v>
      </c>
      <c r="I768" s="951"/>
      <c r="J768" s="951"/>
    </row>
    <row r="769" spans="1:10" x14ac:dyDescent="0.25">
      <c r="A769" s="46">
        <v>1</v>
      </c>
      <c r="B769" s="78">
        <v>2</v>
      </c>
      <c r="C769" s="468">
        <v>3</v>
      </c>
      <c r="D769" s="952">
        <v>4</v>
      </c>
      <c r="E769" s="952"/>
      <c r="F769" s="952">
        <v>5</v>
      </c>
      <c r="G769" s="952"/>
      <c r="H769" s="952">
        <v>6</v>
      </c>
      <c r="I769" s="952"/>
      <c r="J769" s="79">
        <v>7</v>
      </c>
    </row>
    <row r="770" spans="1:10" ht="39" x14ac:dyDescent="0.25">
      <c r="A770" s="435">
        <v>1</v>
      </c>
      <c r="B770" s="425" t="s">
        <v>926</v>
      </c>
      <c r="C770" s="414" t="s">
        <v>48</v>
      </c>
      <c r="D770" s="937">
        <v>84</v>
      </c>
      <c r="E770" s="938"/>
      <c r="F770" s="938">
        <v>85</v>
      </c>
      <c r="G770" s="938"/>
      <c r="H770" s="938">
        <v>85</v>
      </c>
      <c r="I770" s="938"/>
      <c r="J770" s="417" t="s">
        <v>927</v>
      </c>
    </row>
    <row r="771" spans="1:10" ht="39" x14ac:dyDescent="0.25">
      <c r="A771" s="435">
        <v>2</v>
      </c>
      <c r="B771" s="425" t="s">
        <v>928</v>
      </c>
      <c r="C771" s="414" t="s">
        <v>50</v>
      </c>
      <c r="D771" s="937">
        <v>6100</v>
      </c>
      <c r="E771" s="938"/>
      <c r="F771" s="938">
        <v>7500</v>
      </c>
      <c r="G771" s="938"/>
      <c r="H771" s="938">
        <v>6624</v>
      </c>
      <c r="I771" s="938"/>
      <c r="J771" s="417" t="s">
        <v>929</v>
      </c>
    </row>
    <row r="772" spans="1:10" ht="51.75" x14ac:dyDescent="0.25">
      <c r="A772" s="435">
        <v>3</v>
      </c>
      <c r="B772" s="425" t="s">
        <v>930</v>
      </c>
      <c r="C772" s="414" t="s">
        <v>48</v>
      </c>
      <c r="D772" s="936">
        <v>89</v>
      </c>
      <c r="E772" s="937"/>
      <c r="F772" s="936">
        <v>88</v>
      </c>
      <c r="G772" s="937"/>
      <c r="H772" s="936">
        <v>91.8</v>
      </c>
      <c r="I772" s="937"/>
      <c r="J772" s="417" t="s">
        <v>927</v>
      </c>
    </row>
    <row r="773" spans="1:10" ht="38.25" x14ac:dyDescent="0.25">
      <c r="A773" s="435">
        <v>4</v>
      </c>
      <c r="B773" s="425" t="s">
        <v>931</v>
      </c>
      <c r="C773" s="414" t="s">
        <v>50</v>
      </c>
      <c r="D773" s="936">
        <v>6100</v>
      </c>
      <c r="E773" s="937"/>
      <c r="F773" s="936">
        <v>7900</v>
      </c>
      <c r="G773" s="937"/>
      <c r="H773" s="936">
        <v>6624</v>
      </c>
      <c r="I773" s="937"/>
      <c r="J773" s="417" t="s">
        <v>927</v>
      </c>
    </row>
    <row r="774" spans="1:10" ht="39" x14ac:dyDescent="0.25">
      <c r="A774" s="435">
        <v>5</v>
      </c>
      <c r="B774" s="425" t="s">
        <v>932</v>
      </c>
      <c r="C774" s="414" t="s">
        <v>49</v>
      </c>
      <c r="D774" s="936">
        <v>36</v>
      </c>
      <c r="E774" s="937"/>
      <c r="F774" s="936">
        <v>38</v>
      </c>
      <c r="G774" s="937"/>
      <c r="H774" s="936">
        <v>37</v>
      </c>
      <c r="I774" s="937"/>
      <c r="J774" s="417" t="s">
        <v>927</v>
      </c>
    </row>
    <row r="775" spans="1:10" ht="39" x14ac:dyDescent="0.25">
      <c r="A775" s="435">
        <v>6</v>
      </c>
      <c r="B775" s="425" t="s">
        <v>933</v>
      </c>
      <c r="C775" s="414" t="s">
        <v>49</v>
      </c>
      <c r="D775" s="936">
        <v>54</v>
      </c>
      <c r="E775" s="937"/>
      <c r="F775" s="936">
        <v>55</v>
      </c>
      <c r="G775" s="937"/>
      <c r="H775" s="936">
        <v>87</v>
      </c>
      <c r="I775" s="937"/>
      <c r="J775" s="417" t="s">
        <v>927</v>
      </c>
    </row>
    <row r="776" spans="1:10" x14ac:dyDescent="0.25">
      <c r="A776" s="44"/>
      <c r="B776" s="30"/>
      <c r="C776" s="31"/>
      <c r="D776" s="231"/>
      <c r="E776" s="231"/>
      <c r="F776" s="444"/>
      <c r="G776" s="444"/>
      <c r="H776" s="444"/>
      <c r="I776" s="33"/>
      <c r="J776" s="437"/>
    </row>
    <row r="777" spans="1:10" x14ac:dyDescent="0.25">
      <c r="A777" s="44"/>
      <c r="B777" s="30"/>
      <c r="C777" s="31"/>
      <c r="D777" s="231"/>
      <c r="E777" s="231"/>
      <c r="F777" s="444"/>
      <c r="G777" s="444"/>
      <c r="H777" s="444"/>
      <c r="I777" s="33"/>
      <c r="J777" s="437"/>
    </row>
    <row r="778" spans="1:10" ht="51" x14ac:dyDescent="0.25">
      <c r="A778" s="43" t="s">
        <v>0</v>
      </c>
      <c r="B778" s="2" t="s">
        <v>1</v>
      </c>
      <c r="C778" s="15" t="s">
        <v>4</v>
      </c>
      <c r="D778" s="972" t="s">
        <v>2</v>
      </c>
      <c r="E778" s="973"/>
      <c r="F778" s="17" t="s">
        <v>5</v>
      </c>
      <c r="G778" s="17" t="s">
        <v>12</v>
      </c>
      <c r="H778" s="9" t="s">
        <v>3</v>
      </c>
      <c r="I778" s="20" t="s">
        <v>6</v>
      </c>
      <c r="J778" s="133" t="s">
        <v>7</v>
      </c>
    </row>
    <row r="779" spans="1:10" x14ac:dyDescent="0.25">
      <c r="A779" s="144">
        <v>1</v>
      </c>
      <c r="B779" s="11">
        <v>2</v>
      </c>
      <c r="C779" s="141">
        <v>3</v>
      </c>
      <c r="D779" s="974">
        <v>4</v>
      </c>
      <c r="E779" s="975"/>
      <c r="F779" s="10">
        <v>5</v>
      </c>
      <c r="G779" s="10">
        <v>6</v>
      </c>
      <c r="H779" s="10">
        <v>7</v>
      </c>
      <c r="I779" s="23">
        <v>8</v>
      </c>
      <c r="J779" s="133">
        <v>9</v>
      </c>
    </row>
    <row r="780" spans="1:10" x14ac:dyDescent="0.25">
      <c r="A780" s="44"/>
      <c r="B780" s="30"/>
      <c r="C780" s="31"/>
      <c r="D780" s="231"/>
      <c r="E780" s="84">
        <f>E781+E782</f>
        <v>0</v>
      </c>
      <c r="F780" s="444"/>
      <c r="G780" s="444"/>
      <c r="H780" s="444"/>
      <c r="I780" s="33"/>
      <c r="J780" s="437"/>
    </row>
    <row r="781" spans="1:10" ht="28.5" customHeight="1" x14ac:dyDescent="0.25">
      <c r="A781" s="1003">
        <v>14</v>
      </c>
      <c r="B781" s="1004" t="s">
        <v>940</v>
      </c>
      <c r="C781" s="412"/>
      <c r="D781" s="26" t="s">
        <v>10</v>
      </c>
      <c r="E781" s="220">
        <f>E789+E794+E796+E802+E806+E807</f>
        <v>0</v>
      </c>
      <c r="F781" s="421" t="s">
        <v>11</v>
      </c>
      <c r="G781" s="421" t="s">
        <v>11</v>
      </c>
      <c r="H781" s="421" t="s">
        <v>11</v>
      </c>
      <c r="I781" s="421" t="s">
        <v>11</v>
      </c>
      <c r="J781" s="958" t="s">
        <v>941</v>
      </c>
    </row>
    <row r="782" spans="1:10" ht="24.75" customHeight="1" x14ac:dyDescent="0.25">
      <c r="A782" s="1003"/>
      <c r="B782" s="1004"/>
      <c r="C782" s="412"/>
      <c r="D782" s="469" t="s">
        <v>27</v>
      </c>
      <c r="E782" s="220">
        <f>E790+E803+E805+E870</f>
        <v>0</v>
      </c>
      <c r="F782" s="421" t="s">
        <v>11</v>
      </c>
      <c r="G782" s="421" t="s">
        <v>11</v>
      </c>
      <c r="H782" s="421" t="s">
        <v>11</v>
      </c>
      <c r="I782" s="421" t="s">
        <v>11</v>
      </c>
      <c r="J782" s="959"/>
    </row>
    <row r="783" spans="1:10" x14ac:dyDescent="0.25">
      <c r="A783" s="44"/>
      <c r="B783" s="30"/>
      <c r="C783" s="31"/>
      <c r="D783" s="231"/>
      <c r="E783" s="231"/>
      <c r="F783" s="444"/>
      <c r="G783" s="444"/>
      <c r="H783" s="444"/>
      <c r="I783" s="33"/>
      <c r="J783" s="437"/>
    </row>
    <row r="784" spans="1:10" x14ac:dyDescent="0.25">
      <c r="A784" s="44"/>
      <c r="B784" s="30"/>
      <c r="C784" s="31"/>
      <c r="D784" s="231"/>
      <c r="E784" s="231"/>
      <c r="F784" s="444"/>
      <c r="G784" s="444"/>
      <c r="H784" s="444"/>
      <c r="I784" s="33"/>
      <c r="J784" s="437"/>
    </row>
    <row r="785" spans="1:10" x14ac:dyDescent="0.25">
      <c r="A785" s="44"/>
      <c r="B785" s="30"/>
      <c r="C785" s="31"/>
      <c r="D785" s="231"/>
      <c r="E785" s="231"/>
      <c r="F785" s="444"/>
      <c r="G785" s="444"/>
      <c r="H785" s="444"/>
      <c r="I785" s="33"/>
      <c r="J785" s="437"/>
    </row>
    <row r="786" spans="1:10" x14ac:dyDescent="0.25">
      <c r="A786" s="44"/>
      <c r="B786" s="30"/>
      <c r="C786" s="31"/>
      <c r="D786" s="231"/>
      <c r="E786" s="231"/>
      <c r="F786" s="444"/>
      <c r="G786" s="444"/>
      <c r="H786" s="444"/>
      <c r="I786" s="33"/>
      <c r="J786" s="437"/>
    </row>
    <row r="787" spans="1:10" x14ac:dyDescent="0.25">
      <c r="A787" s="44"/>
      <c r="B787" s="30"/>
      <c r="C787" s="31"/>
      <c r="D787" s="231"/>
      <c r="E787" s="231"/>
      <c r="F787" s="444"/>
      <c r="G787" s="444"/>
      <c r="H787" s="444"/>
      <c r="I787" s="33"/>
      <c r="J787" s="437"/>
    </row>
    <row r="788" spans="1:10" x14ac:dyDescent="0.25">
      <c r="A788" s="44"/>
      <c r="B788" s="30"/>
      <c r="C788" s="31"/>
      <c r="D788" s="231"/>
      <c r="E788" s="231"/>
      <c r="F788" s="444"/>
      <c r="G788" s="444"/>
      <c r="H788" s="444"/>
      <c r="I788" s="33"/>
      <c r="J788" s="437"/>
    </row>
    <row r="789" spans="1:10" x14ac:dyDescent="0.25">
      <c r="A789" s="44"/>
      <c r="B789" s="30"/>
      <c r="C789" s="31"/>
      <c r="D789" s="231"/>
      <c r="E789" s="231"/>
      <c r="F789" s="444"/>
      <c r="G789" s="444"/>
      <c r="H789" s="444"/>
      <c r="I789" s="33"/>
      <c r="J789" s="437"/>
    </row>
    <row r="790" spans="1:10" x14ac:dyDescent="0.25">
      <c r="A790" s="44"/>
      <c r="B790" s="30"/>
      <c r="C790" s="31"/>
      <c r="D790" s="231"/>
      <c r="E790" s="231"/>
      <c r="F790" s="444"/>
      <c r="G790" s="444"/>
      <c r="H790" s="444"/>
      <c r="I790" s="33"/>
      <c r="J790" s="437"/>
    </row>
    <row r="791" spans="1:10" x14ac:dyDescent="0.25">
      <c r="A791" s="44"/>
      <c r="B791" s="30"/>
      <c r="C791" s="31"/>
      <c r="D791" s="231"/>
      <c r="E791" s="231"/>
      <c r="F791" s="444"/>
      <c r="G791" s="444"/>
      <c r="H791" s="444"/>
      <c r="I791" s="33"/>
      <c r="J791" s="437"/>
    </row>
    <row r="792" spans="1:10" x14ac:dyDescent="0.25">
      <c r="A792" s="44"/>
      <c r="B792" s="30"/>
      <c r="C792" s="31"/>
      <c r="D792" s="231"/>
      <c r="E792" s="231"/>
      <c r="F792" s="444"/>
      <c r="G792" s="444"/>
      <c r="H792" s="444"/>
      <c r="I792" s="33"/>
      <c r="J792" s="437"/>
    </row>
    <row r="793" spans="1:10" x14ac:dyDescent="0.25">
      <c r="A793" s="44"/>
      <c r="B793" s="30"/>
      <c r="C793" s="31"/>
      <c r="D793" s="231"/>
      <c r="E793" s="231"/>
      <c r="F793" s="444"/>
      <c r="G793" s="444"/>
      <c r="H793" s="444"/>
      <c r="I793" s="33"/>
      <c r="J793" s="437"/>
    </row>
    <row r="794" spans="1:10" x14ac:dyDescent="0.25">
      <c r="A794" s="44"/>
      <c r="B794" s="30"/>
      <c r="C794" s="31"/>
      <c r="D794" s="231"/>
      <c r="E794" s="231"/>
      <c r="F794" s="444"/>
      <c r="G794" s="444"/>
      <c r="H794" s="444"/>
      <c r="I794" s="33"/>
      <c r="J794" s="437"/>
    </row>
    <row r="795" spans="1:10" x14ac:dyDescent="0.25">
      <c r="A795" s="44"/>
      <c r="B795" s="30"/>
      <c r="C795" s="31"/>
      <c r="D795" s="231"/>
      <c r="E795" s="231"/>
      <c r="F795" s="444"/>
      <c r="G795" s="444"/>
      <c r="H795" s="444"/>
      <c r="I795" s="33"/>
      <c r="J795" s="437"/>
    </row>
    <row r="796" spans="1:10" x14ac:dyDescent="0.25">
      <c r="A796" s="44"/>
      <c r="B796" s="30"/>
      <c r="C796" s="31"/>
      <c r="D796" s="231"/>
      <c r="E796" s="231"/>
      <c r="F796" s="444"/>
      <c r="G796" s="444"/>
      <c r="H796" s="444"/>
      <c r="I796" s="33"/>
      <c r="J796" s="437"/>
    </row>
    <row r="797" spans="1:10" x14ac:dyDescent="0.25">
      <c r="A797" s="44"/>
      <c r="B797" s="30"/>
      <c r="C797" s="31"/>
      <c r="D797" s="231"/>
      <c r="E797" s="231"/>
      <c r="F797" s="444"/>
      <c r="G797" s="444"/>
      <c r="H797" s="444"/>
      <c r="I797" s="33"/>
      <c r="J797" s="437"/>
    </row>
    <row r="798" spans="1:10" x14ac:dyDescent="0.25">
      <c r="A798" s="44"/>
      <c r="B798" s="30"/>
      <c r="C798" s="31"/>
      <c r="D798" s="231"/>
      <c r="E798" s="231"/>
      <c r="F798" s="444"/>
      <c r="G798" s="444"/>
      <c r="H798" s="444"/>
      <c r="I798" s="33"/>
      <c r="J798" s="437"/>
    </row>
    <row r="799" spans="1:10" x14ac:dyDescent="0.25">
      <c r="A799" s="44"/>
      <c r="B799" s="30"/>
      <c r="C799" s="31"/>
      <c r="D799" s="231"/>
      <c r="E799" s="231"/>
      <c r="F799" s="444"/>
      <c r="G799" s="444"/>
      <c r="H799" s="444"/>
      <c r="I799" s="33"/>
      <c r="J799" s="437"/>
    </row>
    <row r="800" spans="1:10" x14ac:dyDescent="0.25">
      <c r="A800" s="44"/>
      <c r="B800" s="30"/>
      <c r="C800" s="31"/>
      <c r="D800" s="231"/>
      <c r="E800" s="231"/>
      <c r="F800" s="444"/>
      <c r="G800" s="444"/>
      <c r="H800" s="444"/>
      <c r="I800" s="33"/>
      <c r="J800" s="437"/>
    </row>
    <row r="801" spans="1:10" x14ac:dyDescent="0.25">
      <c r="A801" s="44"/>
      <c r="B801" s="30"/>
      <c r="C801" s="31"/>
      <c r="D801" s="231"/>
      <c r="E801" s="231"/>
      <c r="F801" s="444"/>
      <c r="G801" s="444"/>
      <c r="H801" s="444"/>
      <c r="I801" s="33"/>
      <c r="J801" s="437"/>
    </row>
    <row r="802" spans="1:10" x14ac:dyDescent="0.25">
      <c r="A802" s="44"/>
      <c r="B802" s="30"/>
      <c r="C802" s="31"/>
      <c r="D802" s="231"/>
      <c r="E802" s="231"/>
      <c r="F802" s="444"/>
      <c r="G802" s="444"/>
      <c r="H802" s="444"/>
      <c r="I802" s="33"/>
      <c r="J802" s="437"/>
    </row>
    <row r="803" spans="1:10" x14ac:dyDescent="0.25">
      <c r="A803" s="44"/>
      <c r="B803" s="30"/>
      <c r="C803" s="31"/>
      <c r="D803" s="231"/>
      <c r="E803" s="231"/>
      <c r="F803" s="444"/>
      <c r="G803" s="444"/>
      <c r="H803" s="444"/>
      <c r="I803" s="33"/>
      <c r="J803" s="437"/>
    </row>
    <row r="804" spans="1:10" x14ac:dyDescent="0.25">
      <c r="A804" s="44"/>
      <c r="B804" s="30"/>
      <c r="C804" s="31"/>
      <c r="D804" s="231"/>
      <c r="E804" s="231"/>
      <c r="F804" s="444"/>
      <c r="G804" s="444"/>
      <c r="H804" s="444"/>
      <c r="I804" s="33"/>
      <c r="J804" s="437"/>
    </row>
    <row r="805" spans="1:10" x14ac:dyDescent="0.25">
      <c r="A805" s="44"/>
      <c r="B805" s="30"/>
      <c r="C805" s="31"/>
      <c r="D805" s="231"/>
      <c r="E805" s="231"/>
      <c r="F805" s="444"/>
      <c r="G805" s="444"/>
      <c r="H805" s="444"/>
      <c r="I805" s="33"/>
      <c r="J805" s="437"/>
    </row>
    <row r="806" spans="1:10" ht="51" x14ac:dyDescent="0.25">
      <c r="A806" s="43" t="s">
        <v>0</v>
      </c>
      <c r="B806" s="2" t="s">
        <v>1</v>
      </c>
      <c r="C806" s="15" t="s">
        <v>4</v>
      </c>
      <c r="D806" s="972" t="s">
        <v>2</v>
      </c>
      <c r="E806" s="973"/>
      <c r="F806" s="17" t="s">
        <v>5</v>
      </c>
      <c r="G806" s="17" t="s">
        <v>12</v>
      </c>
      <c r="H806" s="9" t="s">
        <v>3</v>
      </c>
      <c r="I806" s="20" t="s">
        <v>6</v>
      </c>
      <c r="J806" s="414" t="s">
        <v>7</v>
      </c>
    </row>
    <row r="807" spans="1:10" x14ac:dyDescent="0.25">
      <c r="A807" s="427">
        <v>1</v>
      </c>
      <c r="B807" s="11">
        <v>2</v>
      </c>
      <c r="C807" s="411">
        <v>3</v>
      </c>
      <c r="D807" s="974">
        <v>4</v>
      </c>
      <c r="E807" s="975"/>
      <c r="F807" s="429">
        <v>5</v>
      </c>
      <c r="G807" s="429">
        <v>6</v>
      </c>
      <c r="H807" s="429">
        <v>7</v>
      </c>
      <c r="I807" s="23">
        <v>8</v>
      </c>
      <c r="J807" s="414">
        <v>9</v>
      </c>
    </row>
    <row r="808" spans="1:10" x14ac:dyDescent="0.25">
      <c r="E808" s="18">
        <f>E811+E810+E809</f>
        <v>149.5</v>
      </c>
      <c r="H808" s="18">
        <f>H811+H810+H809</f>
        <v>556.70000000000005</v>
      </c>
    </row>
    <row r="809" spans="1:10" ht="18" customHeight="1" x14ac:dyDescent="0.25">
      <c r="A809" s="976" t="s">
        <v>135</v>
      </c>
      <c r="B809" s="1005" t="s">
        <v>942</v>
      </c>
      <c r="C809" s="1006" t="s">
        <v>137</v>
      </c>
      <c r="D809" s="470" t="s">
        <v>8</v>
      </c>
      <c r="E809" s="421">
        <f>E812+E818+E825+E831+E837</f>
        <v>0</v>
      </c>
      <c r="F809" s="421" t="s">
        <v>11</v>
      </c>
      <c r="G809" s="421" t="s">
        <v>11</v>
      </c>
      <c r="H809" s="421">
        <f>H812+H818+H825+H831+H837</f>
        <v>382.7</v>
      </c>
      <c r="I809" s="29" t="s">
        <v>11</v>
      </c>
      <c r="J809" s="981" t="s">
        <v>667</v>
      </c>
    </row>
    <row r="810" spans="1:10" ht="17.25" customHeight="1" x14ac:dyDescent="0.25">
      <c r="A810" s="976"/>
      <c r="B810" s="1005"/>
      <c r="C810" s="1006"/>
      <c r="D810" s="470" t="s">
        <v>9</v>
      </c>
      <c r="E810" s="421">
        <f>E813+E819+E826+E832+E838</f>
        <v>0</v>
      </c>
      <c r="F810" s="421" t="s">
        <v>11</v>
      </c>
      <c r="G810" s="421" t="s">
        <v>11</v>
      </c>
      <c r="H810" s="421">
        <f>H813+H819+H826+H832+H838</f>
        <v>24.5</v>
      </c>
      <c r="I810" s="29" t="s">
        <v>11</v>
      </c>
      <c r="J810" s="982"/>
    </row>
    <row r="811" spans="1:10" ht="18.75" customHeight="1" x14ac:dyDescent="0.25">
      <c r="A811" s="976"/>
      <c r="B811" s="1005"/>
      <c r="C811" s="1006"/>
      <c r="D811" s="26" t="s">
        <v>10</v>
      </c>
      <c r="E811" s="421">
        <f>E814+E820+E827+E833+E839</f>
        <v>149.5</v>
      </c>
      <c r="F811" s="428" t="s">
        <v>11</v>
      </c>
      <c r="G811" s="428" t="s">
        <v>11</v>
      </c>
      <c r="H811" s="28">
        <f>H814+H820+H827+H833+H839</f>
        <v>149.5</v>
      </c>
      <c r="I811" s="131">
        <f>(H811/E811)*100</f>
        <v>100</v>
      </c>
      <c r="J811" s="983"/>
    </row>
    <row r="812" spans="1:10" ht="30.75" customHeight="1" x14ac:dyDescent="0.25">
      <c r="A812" s="1007"/>
      <c r="B812" s="1010" t="s">
        <v>943</v>
      </c>
      <c r="C812" s="471" t="s">
        <v>11</v>
      </c>
      <c r="D812" s="431" t="s">
        <v>8</v>
      </c>
      <c r="E812" s="428">
        <f>E815</f>
        <v>0</v>
      </c>
      <c r="F812" s="428" t="s">
        <v>11</v>
      </c>
      <c r="G812" s="428" t="s">
        <v>11</v>
      </c>
      <c r="H812" s="428">
        <f>H815</f>
        <v>38.299999999999997</v>
      </c>
      <c r="I812" s="131" t="s">
        <v>11</v>
      </c>
      <c r="J812" s="414" t="s">
        <v>61</v>
      </c>
    </row>
    <row r="813" spans="1:10" ht="29.25" customHeight="1" x14ac:dyDescent="0.25">
      <c r="A813" s="1008"/>
      <c r="B813" s="1011"/>
      <c r="C813" s="471" t="s">
        <v>11</v>
      </c>
      <c r="D813" s="431" t="s">
        <v>9</v>
      </c>
      <c r="E813" s="428">
        <f>E816</f>
        <v>0</v>
      </c>
      <c r="F813" s="428" t="s">
        <v>11</v>
      </c>
      <c r="G813" s="428" t="s">
        <v>11</v>
      </c>
      <c r="H813" s="428">
        <f>H816</f>
        <v>2.5</v>
      </c>
      <c r="I813" s="131" t="s">
        <v>11</v>
      </c>
      <c r="J813" s="414" t="s">
        <v>61</v>
      </c>
    </row>
    <row r="814" spans="1:10" ht="30.75" customHeight="1" x14ac:dyDescent="0.25">
      <c r="A814" s="1009"/>
      <c r="B814" s="1012"/>
      <c r="C814" s="303" t="s">
        <v>137</v>
      </c>
      <c r="D814" s="434" t="s">
        <v>10</v>
      </c>
      <c r="E814" s="428">
        <f>E817</f>
        <v>15</v>
      </c>
      <c r="F814" s="428" t="str">
        <f>F817</f>
        <v>-</v>
      </c>
      <c r="G814" s="428" t="str">
        <f>G817</f>
        <v>-</v>
      </c>
      <c r="H814" s="433">
        <f>H817</f>
        <v>15</v>
      </c>
      <c r="I814" s="132">
        <f>(H814/E814)*100</f>
        <v>100</v>
      </c>
      <c r="J814" s="414" t="s">
        <v>61</v>
      </c>
    </row>
    <row r="815" spans="1:10" ht="21" customHeight="1" x14ac:dyDescent="0.25">
      <c r="A815" s="966"/>
      <c r="B815" s="989" t="s">
        <v>944</v>
      </c>
      <c r="C815" s="155" t="s">
        <v>11</v>
      </c>
      <c r="D815" s="431" t="s">
        <v>8</v>
      </c>
      <c r="E815" s="428">
        <v>0</v>
      </c>
      <c r="F815" s="428" t="s">
        <v>11</v>
      </c>
      <c r="G815" s="428" t="s">
        <v>11</v>
      </c>
      <c r="H815" s="433">
        <v>38.299999999999997</v>
      </c>
      <c r="I815" s="132" t="s">
        <v>11</v>
      </c>
      <c r="J815" s="414" t="s">
        <v>61</v>
      </c>
    </row>
    <row r="816" spans="1:10" ht="25.5" customHeight="1" x14ac:dyDescent="0.25">
      <c r="A816" s="967"/>
      <c r="B816" s="990"/>
      <c r="C816" s="155" t="s">
        <v>11</v>
      </c>
      <c r="D816" s="431" t="s">
        <v>9</v>
      </c>
      <c r="E816" s="428">
        <v>0</v>
      </c>
      <c r="F816" s="428" t="s">
        <v>11</v>
      </c>
      <c r="G816" s="428" t="s">
        <v>11</v>
      </c>
      <c r="H816" s="433">
        <v>2.5</v>
      </c>
      <c r="I816" s="132" t="s">
        <v>11</v>
      </c>
      <c r="J816" s="414" t="s">
        <v>61</v>
      </c>
    </row>
    <row r="817" spans="1:10" ht="18.75" customHeight="1" x14ac:dyDescent="0.25">
      <c r="A817" s="968"/>
      <c r="B817" s="991"/>
      <c r="C817" s="303" t="s">
        <v>137</v>
      </c>
      <c r="D817" s="434" t="s">
        <v>10</v>
      </c>
      <c r="E817" s="428">
        <v>15</v>
      </c>
      <c r="F817" s="428" t="s">
        <v>11</v>
      </c>
      <c r="G817" s="428" t="s">
        <v>11</v>
      </c>
      <c r="H817" s="433">
        <v>15</v>
      </c>
      <c r="I817" s="132">
        <f>(H817/E817)*100</f>
        <v>100</v>
      </c>
      <c r="J817" s="414" t="s">
        <v>61</v>
      </c>
    </row>
    <row r="818" spans="1:10" ht="38.25" customHeight="1" x14ac:dyDescent="0.25">
      <c r="A818" s="966"/>
      <c r="B818" s="985" t="s">
        <v>945</v>
      </c>
      <c r="C818" s="155" t="s">
        <v>11</v>
      </c>
      <c r="D818" s="431" t="s">
        <v>8</v>
      </c>
      <c r="E818" s="428">
        <f>E822</f>
        <v>0</v>
      </c>
      <c r="F818" s="428" t="s">
        <v>11</v>
      </c>
      <c r="G818" s="428" t="s">
        <v>11</v>
      </c>
      <c r="H818" s="433">
        <f>H822</f>
        <v>7.7</v>
      </c>
      <c r="I818" s="132" t="s">
        <v>11</v>
      </c>
      <c r="J818" s="414" t="s">
        <v>61</v>
      </c>
    </row>
    <row r="819" spans="1:10" ht="36.75" customHeight="1" x14ac:dyDescent="0.25">
      <c r="A819" s="967"/>
      <c r="B819" s="985"/>
      <c r="C819" s="155" t="s">
        <v>11</v>
      </c>
      <c r="D819" s="431" t="s">
        <v>9</v>
      </c>
      <c r="E819" s="428">
        <f>E823</f>
        <v>0</v>
      </c>
      <c r="F819" s="428" t="s">
        <v>11</v>
      </c>
      <c r="G819" s="428" t="s">
        <v>11</v>
      </c>
      <c r="H819" s="433">
        <f>H823</f>
        <v>0.5</v>
      </c>
      <c r="I819" s="132" t="s">
        <v>11</v>
      </c>
      <c r="J819" s="414" t="s">
        <v>61</v>
      </c>
    </row>
    <row r="820" spans="1:10" ht="38.25" customHeight="1" x14ac:dyDescent="0.25">
      <c r="A820" s="968"/>
      <c r="B820" s="985"/>
      <c r="C820" s="303" t="s">
        <v>137</v>
      </c>
      <c r="D820" s="434" t="s">
        <v>10</v>
      </c>
      <c r="E820" s="428">
        <f>E821+E824</f>
        <v>3</v>
      </c>
      <c r="F820" s="428" t="str">
        <f>F824</f>
        <v>-</v>
      </c>
      <c r="G820" s="428" t="str">
        <f>G824</f>
        <v>-</v>
      </c>
      <c r="H820" s="433">
        <f>H821+H824</f>
        <v>3</v>
      </c>
      <c r="I820" s="132">
        <f>(H820/E820)*100</f>
        <v>100</v>
      </c>
      <c r="J820" s="414" t="s">
        <v>61</v>
      </c>
    </row>
    <row r="821" spans="1:10" ht="60.75" x14ac:dyDescent="0.25">
      <c r="A821" s="472"/>
      <c r="B821" s="425" t="s">
        <v>946</v>
      </c>
      <c r="C821" s="155" t="s">
        <v>11</v>
      </c>
      <c r="D821" s="473" t="s">
        <v>521</v>
      </c>
      <c r="E821" s="428">
        <v>0</v>
      </c>
      <c r="F821" s="428" t="s">
        <v>11</v>
      </c>
      <c r="G821" s="428" t="s">
        <v>11</v>
      </c>
      <c r="H821" s="433">
        <v>0</v>
      </c>
      <c r="I821" s="21" t="s">
        <v>11</v>
      </c>
      <c r="J821" s="414" t="s">
        <v>98</v>
      </c>
    </row>
    <row r="822" spans="1:10" ht="23.25" customHeight="1" x14ac:dyDescent="0.25">
      <c r="A822" s="966"/>
      <c r="B822" s="986" t="s">
        <v>947</v>
      </c>
      <c r="C822" s="474" t="s">
        <v>11</v>
      </c>
      <c r="D822" s="431" t="s">
        <v>8</v>
      </c>
      <c r="E822" s="428">
        <v>0</v>
      </c>
      <c r="F822" s="428" t="s">
        <v>11</v>
      </c>
      <c r="G822" s="428" t="s">
        <v>11</v>
      </c>
      <c r="H822" s="433">
        <v>7.7</v>
      </c>
      <c r="I822" s="21" t="s">
        <v>11</v>
      </c>
      <c r="J822" s="414" t="s">
        <v>61</v>
      </c>
    </row>
    <row r="823" spans="1:10" ht="23.25" customHeight="1" x14ac:dyDescent="0.25">
      <c r="A823" s="967"/>
      <c r="B823" s="987"/>
      <c r="C823" s="474" t="s">
        <v>11</v>
      </c>
      <c r="D823" s="431" t="s">
        <v>9</v>
      </c>
      <c r="E823" s="428">
        <v>0</v>
      </c>
      <c r="F823" s="428" t="s">
        <v>11</v>
      </c>
      <c r="G823" s="428" t="s">
        <v>11</v>
      </c>
      <c r="H823" s="433">
        <v>0.5</v>
      </c>
      <c r="I823" s="21" t="s">
        <v>11</v>
      </c>
      <c r="J823" s="414" t="s">
        <v>61</v>
      </c>
    </row>
    <row r="824" spans="1:10" ht="21" customHeight="1" x14ac:dyDescent="0.25">
      <c r="A824" s="968"/>
      <c r="B824" s="988"/>
      <c r="C824" s="303" t="s">
        <v>137</v>
      </c>
      <c r="D824" s="434" t="s">
        <v>10</v>
      </c>
      <c r="E824" s="428">
        <v>3</v>
      </c>
      <c r="F824" s="428" t="s">
        <v>11</v>
      </c>
      <c r="G824" s="428" t="s">
        <v>11</v>
      </c>
      <c r="H824" s="433">
        <v>3</v>
      </c>
      <c r="I824" s="132">
        <f>(H824/E824)*100</f>
        <v>100</v>
      </c>
      <c r="J824" s="414" t="s">
        <v>61</v>
      </c>
    </row>
    <row r="825" spans="1:10" ht="26.25" customHeight="1" x14ac:dyDescent="0.25">
      <c r="A825" s="966"/>
      <c r="B825" s="989" t="s">
        <v>948</v>
      </c>
      <c r="C825" s="474" t="s">
        <v>11</v>
      </c>
      <c r="D825" s="431" t="s">
        <v>8</v>
      </c>
      <c r="E825" s="428">
        <v>0</v>
      </c>
      <c r="F825" s="428" t="s">
        <v>11</v>
      </c>
      <c r="G825" s="428" t="s">
        <v>11</v>
      </c>
      <c r="H825" s="433">
        <f>H828</f>
        <v>5.2</v>
      </c>
      <c r="I825" s="132" t="s">
        <v>11</v>
      </c>
      <c r="J825" s="414" t="s">
        <v>61</v>
      </c>
    </row>
    <row r="826" spans="1:10" ht="25.5" customHeight="1" x14ac:dyDescent="0.25">
      <c r="A826" s="967"/>
      <c r="B826" s="990"/>
      <c r="C826" s="474" t="s">
        <v>11</v>
      </c>
      <c r="D826" s="431" t="s">
        <v>9</v>
      </c>
      <c r="E826" s="428">
        <v>0</v>
      </c>
      <c r="F826" s="428" t="s">
        <v>11</v>
      </c>
      <c r="G826" s="428" t="s">
        <v>11</v>
      </c>
      <c r="H826" s="433">
        <f>H829</f>
        <v>0.3</v>
      </c>
      <c r="I826" s="132" t="s">
        <v>11</v>
      </c>
      <c r="J826" s="414" t="s">
        <v>61</v>
      </c>
    </row>
    <row r="827" spans="1:10" ht="24.75" customHeight="1" x14ac:dyDescent="0.25">
      <c r="A827" s="968"/>
      <c r="B827" s="991"/>
      <c r="C827" s="303" t="s">
        <v>137</v>
      </c>
      <c r="D827" s="434" t="s">
        <v>10</v>
      </c>
      <c r="E827" s="428">
        <f>E830</f>
        <v>2</v>
      </c>
      <c r="F827" s="428" t="str">
        <f>F830</f>
        <v>-</v>
      </c>
      <c r="G827" s="428" t="str">
        <f>G830</f>
        <v>-</v>
      </c>
      <c r="H827" s="433">
        <f>H830</f>
        <v>2</v>
      </c>
      <c r="I827" s="132">
        <f>(H827/E827)*100</f>
        <v>100</v>
      </c>
      <c r="J827" s="414" t="s">
        <v>61</v>
      </c>
    </row>
    <row r="828" spans="1:10" x14ac:dyDescent="0.25">
      <c r="A828" s="939"/>
      <c r="B828" s="943" t="s">
        <v>949</v>
      </c>
      <c r="C828" s="474" t="s">
        <v>11</v>
      </c>
      <c r="D828" s="431" t="s">
        <v>8</v>
      </c>
      <c r="E828" s="428">
        <v>0</v>
      </c>
      <c r="F828" s="428" t="s">
        <v>11</v>
      </c>
      <c r="G828" s="428" t="s">
        <v>11</v>
      </c>
      <c r="H828" s="433">
        <v>5.2</v>
      </c>
      <c r="I828" s="132" t="s">
        <v>11</v>
      </c>
      <c r="J828" s="414" t="s">
        <v>61</v>
      </c>
    </row>
    <row r="829" spans="1:10" x14ac:dyDescent="0.25">
      <c r="A829" s="939"/>
      <c r="B829" s="992"/>
      <c r="C829" s="474" t="s">
        <v>11</v>
      </c>
      <c r="D829" s="431" t="s">
        <v>9</v>
      </c>
      <c r="E829" s="428">
        <v>0</v>
      </c>
      <c r="F829" s="428" t="s">
        <v>11</v>
      </c>
      <c r="G829" s="428" t="s">
        <v>11</v>
      </c>
      <c r="H829" s="433">
        <v>0.3</v>
      </c>
      <c r="I829" s="132" t="s">
        <v>11</v>
      </c>
      <c r="J829" s="414" t="s">
        <v>61</v>
      </c>
    </row>
    <row r="830" spans="1:10" x14ac:dyDescent="0.25">
      <c r="A830" s="939"/>
      <c r="B830" s="944"/>
      <c r="C830" s="303" t="s">
        <v>137</v>
      </c>
      <c r="D830" s="434" t="s">
        <v>10</v>
      </c>
      <c r="E830" s="428">
        <v>2</v>
      </c>
      <c r="F830" s="428" t="s">
        <v>11</v>
      </c>
      <c r="G830" s="428" t="s">
        <v>11</v>
      </c>
      <c r="H830" s="433">
        <v>2</v>
      </c>
      <c r="I830" s="132">
        <f>(H830/E830)*100</f>
        <v>100</v>
      </c>
      <c r="J830" s="414" t="s">
        <v>61</v>
      </c>
    </row>
    <row r="831" spans="1:10" x14ac:dyDescent="0.25">
      <c r="A831" s="939"/>
      <c r="B831" s="993" t="s">
        <v>950</v>
      </c>
      <c r="C831" s="155" t="s">
        <v>11</v>
      </c>
      <c r="D831" s="431" t="s">
        <v>8</v>
      </c>
      <c r="E831" s="428">
        <f>E834</f>
        <v>0</v>
      </c>
      <c r="F831" s="428" t="s">
        <v>11</v>
      </c>
      <c r="G831" s="428" t="s">
        <v>11</v>
      </c>
      <c r="H831" s="428">
        <f>H834</f>
        <v>280.3</v>
      </c>
      <c r="I831" s="132" t="s">
        <v>11</v>
      </c>
      <c r="J831" s="414" t="s">
        <v>61</v>
      </c>
    </row>
    <row r="832" spans="1:10" x14ac:dyDescent="0.25">
      <c r="A832" s="939"/>
      <c r="B832" s="993"/>
      <c r="C832" s="155" t="s">
        <v>11</v>
      </c>
      <c r="D832" s="431" t="s">
        <v>9</v>
      </c>
      <c r="E832" s="428">
        <f>E835</f>
        <v>0</v>
      </c>
      <c r="F832" s="428" t="s">
        <v>11</v>
      </c>
      <c r="G832" s="428" t="s">
        <v>11</v>
      </c>
      <c r="H832" s="428">
        <f>H835</f>
        <v>17.899999999999999</v>
      </c>
      <c r="I832" s="132" t="s">
        <v>11</v>
      </c>
      <c r="J832" s="414" t="s">
        <v>61</v>
      </c>
    </row>
    <row r="833" spans="1:10" x14ac:dyDescent="0.25">
      <c r="A833" s="939"/>
      <c r="B833" s="993"/>
      <c r="C833" s="303" t="s">
        <v>137</v>
      </c>
      <c r="D833" s="434" t="s">
        <v>10</v>
      </c>
      <c r="E833" s="428">
        <f>E836</f>
        <v>109.5</v>
      </c>
      <c r="F833" s="428" t="s">
        <v>11</v>
      </c>
      <c r="G833" s="428" t="s">
        <v>11</v>
      </c>
      <c r="H833" s="433">
        <f>H836</f>
        <v>109.5</v>
      </c>
      <c r="I833" s="132">
        <f>(H833/E833)*100</f>
        <v>100</v>
      </c>
      <c r="J833" s="414" t="s">
        <v>61</v>
      </c>
    </row>
    <row r="834" spans="1:10" ht="48" customHeight="1" x14ac:dyDescent="0.25">
      <c r="A834" s="966"/>
      <c r="B834" s="987" t="s">
        <v>951</v>
      </c>
      <c r="C834" s="155" t="s">
        <v>11</v>
      </c>
      <c r="D834" s="431" t="s">
        <v>8</v>
      </c>
      <c r="E834" s="428">
        <v>0</v>
      </c>
      <c r="F834" s="428" t="s">
        <v>11</v>
      </c>
      <c r="G834" s="428" t="s">
        <v>11</v>
      </c>
      <c r="H834" s="433">
        <v>280.3</v>
      </c>
      <c r="I834" s="132" t="s">
        <v>11</v>
      </c>
      <c r="J834" s="414" t="s">
        <v>61</v>
      </c>
    </row>
    <row r="835" spans="1:10" ht="41.25" customHeight="1" x14ac:dyDescent="0.25">
      <c r="A835" s="967"/>
      <c r="B835" s="987"/>
      <c r="C835" s="155" t="s">
        <v>11</v>
      </c>
      <c r="D835" s="431" t="s">
        <v>9</v>
      </c>
      <c r="E835" s="428">
        <v>0</v>
      </c>
      <c r="F835" s="428" t="s">
        <v>11</v>
      </c>
      <c r="G835" s="428" t="s">
        <v>11</v>
      </c>
      <c r="H835" s="433">
        <v>17.899999999999999</v>
      </c>
      <c r="I835" s="132" t="s">
        <v>11</v>
      </c>
      <c r="J835" s="414" t="s">
        <v>61</v>
      </c>
    </row>
    <row r="836" spans="1:10" ht="39" customHeight="1" x14ac:dyDescent="0.25">
      <c r="A836" s="968"/>
      <c r="B836" s="988"/>
      <c r="C836" s="303" t="s">
        <v>137</v>
      </c>
      <c r="D836" s="434" t="s">
        <v>10</v>
      </c>
      <c r="E836" s="428">
        <v>109.5</v>
      </c>
      <c r="F836" s="428" t="s">
        <v>11</v>
      </c>
      <c r="G836" s="428" t="s">
        <v>11</v>
      </c>
      <c r="H836" s="428">
        <v>109.5</v>
      </c>
      <c r="I836" s="132">
        <f>(H836/E836)*100</f>
        <v>100</v>
      </c>
      <c r="J836" s="414" t="s">
        <v>61</v>
      </c>
    </row>
    <row r="837" spans="1:10" ht="32.25" customHeight="1" x14ac:dyDescent="0.25">
      <c r="A837" s="966"/>
      <c r="B837" s="994" t="s">
        <v>952</v>
      </c>
      <c r="C837" s="155" t="s">
        <v>11</v>
      </c>
      <c r="D837" s="431" t="s">
        <v>8</v>
      </c>
      <c r="E837" s="428">
        <f>E841</f>
        <v>0</v>
      </c>
      <c r="F837" s="428" t="s">
        <v>11</v>
      </c>
      <c r="G837" s="428" t="s">
        <v>11</v>
      </c>
      <c r="H837" s="428">
        <f>H841</f>
        <v>51.2</v>
      </c>
      <c r="I837" s="132" t="s">
        <v>11</v>
      </c>
      <c r="J837" s="997" t="s">
        <v>953</v>
      </c>
    </row>
    <row r="838" spans="1:10" ht="30.75" customHeight="1" x14ac:dyDescent="0.25">
      <c r="A838" s="967"/>
      <c r="B838" s="995"/>
      <c r="C838" s="155" t="s">
        <v>11</v>
      </c>
      <c r="D838" s="431" t="s">
        <v>9</v>
      </c>
      <c r="E838" s="428">
        <f>E842</f>
        <v>0</v>
      </c>
      <c r="F838" s="428" t="s">
        <v>11</v>
      </c>
      <c r="G838" s="428" t="s">
        <v>11</v>
      </c>
      <c r="H838" s="428">
        <f>H842</f>
        <v>3.3</v>
      </c>
      <c r="I838" s="132" t="s">
        <v>11</v>
      </c>
      <c r="J838" s="998"/>
    </row>
    <row r="839" spans="1:10" ht="26.25" customHeight="1" x14ac:dyDescent="0.25">
      <c r="A839" s="968"/>
      <c r="B839" s="996"/>
      <c r="C839" s="303" t="s">
        <v>137</v>
      </c>
      <c r="D839" s="434" t="s">
        <v>10</v>
      </c>
      <c r="E839" s="428">
        <f>E843</f>
        <v>20</v>
      </c>
      <c r="F839" s="428" t="s">
        <v>11</v>
      </c>
      <c r="G839" s="428" t="s">
        <v>11</v>
      </c>
      <c r="H839" s="433">
        <f>H843</f>
        <v>20</v>
      </c>
      <c r="I839" s="132">
        <f>(H839/E839)*100</f>
        <v>100</v>
      </c>
      <c r="J839" s="999"/>
    </row>
    <row r="840" spans="1:10" ht="96.75" customHeight="1" x14ac:dyDescent="0.25">
      <c r="A840" s="413"/>
      <c r="B840" s="430" t="s">
        <v>954</v>
      </c>
      <c r="C840" s="155" t="s">
        <v>11</v>
      </c>
      <c r="D840" s="473" t="s">
        <v>521</v>
      </c>
      <c r="E840" s="428">
        <v>0</v>
      </c>
      <c r="F840" s="428" t="s">
        <v>11</v>
      </c>
      <c r="G840" s="428" t="s">
        <v>11</v>
      </c>
      <c r="H840" s="433">
        <v>0</v>
      </c>
      <c r="I840" s="21" t="s">
        <v>11</v>
      </c>
      <c r="J840" s="414" t="s">
        <v>98</v>
      </c>
    </row>
    <row r="841" spans="1:10" ht="26.25" customHeight="1" x14ac:dyDescent="0.25">
      <c r="A841" s="966"/>
      <c r="B841" s="986" t="s">
        <v>955</v>
      </c>
      <c r="C841" s="155" t="s">
        <v>11</v>
      </c>
      <c r="D841" s="431" t="s">
        <v>8</v>
      </c>
      <c r="E841" s="428">
        <v>0</v>
      </c>
      <c r="F841" s="428" t="s">
        <v>11</v>
      </c>
      <c r="G841" s="428" t="s">
        <v>11</v>
      </c>
      <c r="H841" s="433">
        <v>51.2</v>
      </c>
      <c r="I841" s="21" t="s">
        <v>11</v>
      </c>
      <c r="J841" s="1000" t="s">
        <v>61</v>
      </c>
    </row>
    <row r="842" spans="1:10" ht="24" customHeight="1" x14ac:dyDescent="0.25">
      <c r="A842" s="967"/>
      <c r="B842" s="987"/>
      <c r="C842" s="155" t="s">
        <v>11</v>
      </c>
      <c r="D842" s="431" t="s">
        <v>9</v>
      </c>
      <c r="E842" s="428">
        <v>0</v>
      </c>
      <c r="F842" s="428" t="s">
        <v>11</v>
      </c>
      <c r="G842" s="428" t="s">
        <v>11</v>
      </c>
      <c r="H842" s="433">
        <v>3.3</v>
      </c>
      <c r="I842" s="21" t="s">
        <v>11</v>
      </c>
      <c r="J842" s="1001"/>
    </row>
    <row r="843" spans="1:10" ht="25.5" customHeight="1" x14ac:dyDescent="0.25">
      <c r="A843" s="968"/>
      <c r="B843" s="988"/>
      <c r="C843" s="303" t="s">
        <v>137</v>
      </c>
      <c r="D843" s="434" t="s">
        <v>10</v>
      </c>
      <c r="E843" s="428">
        <v>20</v>
      </c>
      <c r="F843" s="428" t="s">
        <v>11</v>
      </c>
      <c r="G843" s="428" t="s">
        <v>11</v>
      </c>
      <c r="H843" s="433">
        <v>20</v>
      </c>
      <c r="I843" s="132">
        <f>(H843/E843)*100</f>
        <v>100</v>
      </c>
      <c r="J843" s="1002"/>
    </row>
    <row r="844" spans="1:10" ht="56.25" x14ac:dyDescent="0.25">
      <c r="A844" s="413"/>
      <c r="B844" s="425" t="s">
        <v>956</v>
      </c>
      <c r="C844" s="155" t="s">
        <v>11</v>
      </c>
      <c r="D844" s="475" t="s">
        <v>521</v>
      </c>
      <c r="E844" s="428">
        <v>0</v>
      </c>
      <c r="F844" s="428" t="s">
        <v>11</v>
      </c>
      <c r="G844" s="428" t="s">
        <v>11</v>
      </c>
      <c r="H844" s="433">
        <v>0</v>
      </c>
      <c r="I844" s="21" t="s">
        <v>11</v>
      </c>
      <c r="J844" s="414" t="s">
        <v>393</v>
      </c>
    </row>
    <row r="845" spans="1:10" x14ac:dyDescent="0.25">
      <c r="A845" s="478"/>
      <c r="B845" s="121"/>
      <c r="C845" s="479"/>
      <c r="D845" s="480"/>
      <c r="E845" s="84"/>
      <c r="F845" s="84"/>
      <c r="G845" s="84"/>
      <c r="H845" s="85"/>
      <c r="I845" s="86"/>
      <c r="J845" s="437"/>
    </row>
    <row r="846" spans="1:10" x14ac:dyDescent="0.25">
      <c r="A846" s="478"/>
      <c r="B846" s="121"/>
      <c r="C846" s="479"/>
      <c r="D846" s="480"/>
      <c r="E846" s="84"/>
      <c r="F846" s="84"/>
      <c r="G846" s="84"/>
      <c r="H846" s="85"/>
      <c r="I846" s="86"/>
      <c r="J846" s="437"/>
    </row>
    <row r="847" spans="1:10" x14ac:dyDescent="0.25">
      <c r="A847" s="478"/>
      <c r="B847" s="121"/>
      <c r="C847" s="479"/>
      <c r="D847" s="480"/>
      <c r="E847" s="84"/>
      <c r="F847" s="84"/>
      <c r="G847" s="84"/>
      <c r="H847" s="85"/>
      <c r="I847" s="86"/>
      <c r="J847" s="437"/>
    </row>
    <row r="848" spans="1:10" x14ac:dyDescent="0.25">
      <c r="A848" s="478"/>
      <c r="B848" s="121"/>
      <c r="C848" s="479"/>
      <c r="D848" s="480"/>
      <c r="E848" s="84"/>
      <c r="F848" s="84"/>
      <c r="G848" s="84"/>
      <c r="H848" s="85"/>
      <c r="I848" s="86"/>
      <c r="J848" s="437"/>
    </row>
    <row r="849" spans="1:10" x14ac:dyDescent="0.25">
      <c r="A849" s="478"/>
      <c r="B849" s="121"/>
      <c r="C849" s="479"/>
      <c r="D849" s="480"/>
      <c r="E849" s="84"/>
      <c r="F849" s="84"/>
      <c r="G849" s="84"/>
      <c r="H849" s="85"/>
      <c r="I849" s="86"/>
      <c r="J849" s="437"/>
    </row>
    <row r="850" spans="1:10" x14ac:dyDescent="0.25">
      <c r="A850" s="478"/>
      <c r="B850" s="121"/>
      <c r="C850" s="479"/>
      <c r="D850" s="480"/>
      <c r="E850" s="84"/>
      <c r="F850" s="84"/>
      <c r="G850" s="84"/>
      <c r="H850" s="85"/>
      <c r="I850" s="86"/>
      <c r="J850" s="437"/>
    </row>
    <row r="851" spans="1:10" x14ac:dyDescent="0.25">
      <c r="A851" s="478"/>
      <c r="B851" s="121"/>
      <c r="C851" s="479"/>
      <c r="D851" s="480"/>
      <c r="E851" s="84"/>
      <c r="F851" s="84"/>
      <c r="G851" s="84"/>
      <c r="H851" s="85"/>
      <c r="I851" s="86"/>
      <c r="J851" s="437"/>
    </row>
    <row r="852" spans="1:10" x14ac:dyDescent="0.25">
      <c r="A852" s="478"/>
      <c r="B852" s="121"/>
      <c r="C852" s="479"/>
      <c r="D852" s="480"/>
      <c r="E852" s="84"/>
      <c r="F852" s="84"/>
      <c r="G852" s="84"/>
      <c r="H852" s="85"/>
      <c r="I852" s="86"/>
      <c r="J852" s="437"/>
    </row>
    <row r="853" spans="1:10" x14ac:dyDescent="0.25">
      <c r="A853" s="478"/>
      <c r="B853" s="121"/>
      <c r="C853" s="479"/>
      <c r="D853" s="480"/>
      <c r="E853" s="84"/>
      <c r="F853" s="84"/>
      <c r="G853" s="84"/>
      <c r="H853" s="85"/>
      <c r="I853" s="86"/>
      <c r="J853" s="437"/>
    </row>
    <row r="854" spans="1:10" x14ac:dyDescent="0.25">
      <c r="A854" s="478"/>
      <c r="B854" s="121"/>
      <c r="C854" s="479"/>
      <c r="D854" s="480"/>
      <c r="E854" s="84"/>
      <c r="F854" s="84"/>
      <c r="G854" s="84"/>
      <c r="H854" s="85"/>
      <c r="I854" s="86"/>
      <c r="J854" s="437"/>
    </row>
    <row r="855" spans="1:10" x14ac:dyDescent="0.25">
      <c r="A855" s="478"/>
      <c r="B855" s="121"/>
      <c r="C855" s="479"/>
      <c r="D855" s="480"/>
      <c r="E855" s="84"/>
      <c r="F855" s="84"/>
      <c r="G855" s="84"/>
      <c r="H855" s="85"/>
      <c r="I855" s="86"/>
      <c r="J855" s="437"/>
    </row>
    <row r="856" spans="1:10" x14ac:dyDescent="0.25">
      <c r="A856" s="478"/>
      <c r="B856" s="121"/>
      <c r="C856" s="479"/>
      <c r="D856" s="480"/>
      <c r="E856" s="84"/>
      <c r="F856" s="84"/>
      <c r="G856" s="84"/>
      <c r="H856" s="85"/>
      <c r="I856" s="86"/>
      <c r="J856" s="437"/>
    </row>
    <row r="857" spans="1:10" x14ac:dyDescent="0.25">
      <c r="A857" s="478"/>
      <c r="B857" s="121"/>
      <c r="C857" s="479"/>
      <c r="D857" s="480"/>
      <c r="E857" s="84"/>
      <c r="F857" s="84"/>
      <c r="G857" s="84"/>
      <c r="H857" s="85"/>
      <c r="I857" s="86"/>
      <c r="J857" s="437"/>
    </row>
    <row r="858" spans="1:10" x14ac:dyDescent="0.25">
      <c r="A858" s="478"/>
      <c r="B858" s="121"/>
      <c r="C858" s="479"/>
      <c r="D858" s="480"/>
      <c r="E858" s="84"/>
      <c r="F858" s="84"/>
      <c r="G858" s="84"/>
      <c r="H858" s="85"/>
      <c r="I858" s="86"/>
      <c r="J858" s="437"/>
    </row>
    <row r="859" spans="1:10" x14ac:dyDescent="0.25">
      <c r="A859" s="478"/>
      <c r="B859" s="121"/>
      <c r="C859" s="479"/>
      <c r="D859" s="480"/>
      <c r="E859" s="84"/>
      <c r="F859" s="84"/>
      <c r="G859" s="84"/>
      <c r="H859" s="85"/>
      <c r="I859" s="86"/>
      <c r="J859" s="437"/>
    </row>
    <row r="860" spans="1:10" x14ac:dyDescent="0.25">
      <c r="A860" s="478"/>
      <c r="B860" s="121"/>
      <c r="C860" s="479"/>
      <c r="D860" s="480"/>
      <c r="E860" s="84"/>
      <c r="F860" s="84"/>
      <c r="G860" s="84"/>
      <c r="H860" s="85"/>
      <c r="I860" s="86"/>
      <c r="J860" s="437"/>
    </row>
    <row r="861" spans="1:10" x14ac:dyDescent="0.25">
      <c r="A861" s="476"/>
      <c r="B861" s="477"/>
      <c r="C861" s="81"/>
    </row>
    <row r="862" spans="1:10" x14ac:dyDescent="0.25">
      <c r="A862" s="965" t="s">
        <v>18</v>
      </c>
      <c r="B862" s="965"/>
      <c r="C862" s="965"/>
      <c r="D862" s="965"/>
      <c r="E862" s="965"/>
      <c r="F862" s="965"/>
      <c r="G862" s="965"/>
      <c r="H862" s="965"/>
      <c r="I862" s="965"/>
      <c r="J862" s="437"/>
    </row>
    <row r="863" spans="1:10" ht="15" x14ac:dyDescent="0.25">
      <c r="A863" s="939" t="s">
        <v>0</v>
      </c>
      <c r="B863" s="940" t="s">
        <v>19</v>
      </c>
      <c r="C863" s="941" t="s">
        <v>20</v>
      </c>
      <c r="D863" s="942" t="s">
        <v>685</v>
      </c>
      <c r="E863" s="942"/>
      <c r="F863" s="942">
        <v>2021</v>
      </c>
      <c r="G863" s="942"/>
      <c r="H863" s="942"/>
      <c r="I863" s="942"/>
      <c r="J863" s="951" t="s">
        <v>21</v>
      </c>
    </row>
    <row r="864" spans="1:10" ht="15" x14ac:dyDescent="0.25">
      <c r="A864" s="939"/>
      <c r="B864" s="940"/>
      <c r="C864" s="941"/>
      <c r="D864" s="942"/>
      <c r="E864" s="942"/>
      <c r="F864" s="951" t="s">
        <v>22</v>
      </c>
      <c r="G864" s="951"/>
      <c r="H864" s="951" t="s">
        <v>24</v>
      </c>
      <c r="I864" s="951"/>
      <c r="J864" s="951"/>
    </row>
    <row r="865" spans="1:10" ht="15" x14ac:dyDescent="0.25">
      <c r="A865" s="46">
        <v>1</v>
      </c>
      <c r="B865" s="37">
        <v>2</v>
      </c>
      <c r="C865" s="192">
        <v>3</v>
      </c>
      <c r="D865" s="984">
        <v>4</v>
      </c>
      <c r="E865" s="984"/>
      <c r="F865" s="984">
        <v>5</v>
      </c>
      <c r="G865" s="984"/>
      <c r="H865" s="984">
        <v>6</v>
      </c>
      <c r="I865" s="984"/>
      <c r="J865" s="36">
        <v>7</v>
      </c>
    </row>
    <row r="866" spans="1:10" ht="39" x14ac:dyDescent="0.25">
      <c r="A866" s="416">
        <v>1</v>
      </c>
      <c r="B866" s="425" t="s">
        <v>957</v>
      </c>
      <c r="C866" s="2" t="s">
        <v>958</v>
      </c>
      <c r="D866" s="938">
        <v>8055</v>
      </c>
      <c r="E866" s="938"/>
      <c r="F866" s="938">
        <v>9200</v>
      </c>
      <c r="G866" s="938"/>
      <c r="H866" s="938">
        <v>9200</v>
      </c>
      <c r="I866" s="938"/>
      <c r="J866" s="414" t="s">
        <v>61</v>
      </c>
    </row>
    <row r="867" spans="1:10" ht="90" x14ac:dyDescent="0.25">
      <c r="A867" s="416">
        <v>2</v>
      </c>
      <c r="B867" s="153" t="s">
        <v>959</v>
      </c>
      <c r="C867" s="2" t="s">
        <v>958</v>
      </c>
      <c r="D867" s="938">
        <v>4275</v>
      </c>
      <c r="E867" s="938"/>
      <c r="F867" s="938">
        <v>5000</v>
      </c>
      <c r="G867" s="938"/>
      <c r="H867" s="938">
        <v>5000</v>
      </c>
      <c r="I867" s="938"/>
      <c r="J867" s="414" t="s">
        <v>61</v>
      </c>
    </row>
    <row r="868" spans="1:10" ht="51.75" x14ac:dyDescent="0.25">
      <c r="A868" s="416">
        <v>3</v>
      </c>
      <c r="B868" s="153" t="s">
        <v>963</v>
      </c>
      <c r="C868" s="2" t="s">
        <v>958</v>
      </c>
      <c r="D868" s="938">
        <v>2955</v>
      </c>
      <c r="E868" s="938"/>
      <c r="F868" s="938">
        <v>3500</v>
      </c>
      <c r="G868" s="938"/>
      <c r="H868" s="938">
        <v>3500</v>
      </c>
      <c r="I868" s="938"/>
      <c r="J868" s="414" t="s">
        <v>61</v>
      </c>
    </row>
    <row r="869" spans="1:10" ht="39" x14ac:dyDescent="0.25">
      <c r="A869" s="416">
        <v>4</v>
      </c>
      <c r="B869" s="153" t="s">
        <v>960</v>
      </c>
      <c r="C869" s="2" t="s">
        <v>48</v>
      </c>
      <c r="D869" s="938">
        <v>0</v>
      </c>
      <c r="E869" s="938"/>
      <c r="F869" s="938">
        <v>80</v>
      </c>
      <c r="G869" s="938"/>
      <c r="H869" s="938">
        <v>80</v>
      </c>
      <c r="I869" s="938"/>
      <c r="J869" s="414" t="s">
        <v>61</v>
      </c>
    </row>
    <row r="870" spans="1:10" ht="51.75" x14ac:dyDescent="0.25">
      <c r="A870" s="416">
        <v>5</v>
      </c>
      <c r="B870" s="153" t="s">
        <v>961</v>
      </c>
      <c r="C870" s="414" t="s">
        <v>962</v>
      </c>
      <c r="D870" s="938">
        <v>6</v>
      </c>
      <c r="E870" s="938"/>
      <c r="F870" s="938">
        <v>8</v>
      </c>
      <c r="G870" s="938"/>
      <c r="H870" s="938">
        <v>8</v>
      </c>
      <c r="I870" s="938"/>
      <c r="J870" s="414" t="s">
        <v>61</v>
      </c>
    </row>
    <row r="871" spans="1:10" x14ac:dyDescent="0.25">
      <c r="A871" s="44"/>
      <c r="B871" s="30"/>
      <c r="C871" s="31"/>
      <c r="D871" s="231"/>
      <c r="E871" s="231"/>
      <c r="F871" s="444"/>
      <c r="G871" s="444"/>
      <c r="H871" s="444"/>
      <c r="I871" s="33"/>
      <c r="J871" s="437"/>
    </row>
    <row r="872" spans="1:10" x14ac:dyDescent="0.25">
      <c r="A872" s="44"/>
      <c r="B872" s="30"/>
      <c r="C872" s="31"/>
      <c r="D872" s="231"/>
      <c r="E872" s="231"/>
      <c r="F872" s="444"/>
      <c r="G872" s="444"/>
      <c r="H872" s="444"/>
      <c r="I872" s="33"/>
      <c r="J872" s="437"/>
    </row>
    <row r="873" spans="1:10" x14ac:dyDescent="0.25">
      <c r="A873" s="44"/>
      <c r="B873" s="30"/>
      <c r="C873" s="31"/>
      <c r="D873" s="231"/>
      <c r="E873" s="231"/>
      <c r="F873" s="444"/>
      <c r="G873" s="444"/>
      <c r="H873" s="444"/>
      <c r="I873" s="33"/>
      <c r="J873" s="437"/>
    </row>
    <row r="874" spans="1:10" x14ac:dyDescent="0.25">
      <c r="A874" s="44"/>
      <c r="B874" s="30"/>
      <c r="C874" s="31"/>
      <c r="D874" s="231"/>
      <c r="E874" s="231"/>
      <c r="F874" s="444"/>
      <c r="G874" s="444"/>
      <c r="H874" s="444"/>
      <c r="I874" s="33"/>
      <c r="J874" s="437"/>
    </row>
    <row r="875" spans="1:10" x14ac:dyDescent="0.25">
      <c r="A875" s="44"/>
      <c r="B875" s="30"/>
      <c r="C875" s="31"/>
      <c r="D875" s="231"/>
      <c r="E875" s="231"/>
      <c r="F875" s="444"/>
      <c r="G875" s="444"/>
      <c r="H875" s="444"/>
      <c r="I875" s="33"/>
      <c r="J875" s="437"/>
    </row>
    <row r="876" spans="1:10" x14ac:dyDescent="0.25">
      <c r="A876" s="44"/>
      <c r="B876" s="30"/>
      <c r="C876" s="31"/>
      <c r="D876" s="231"/>
      <c r="E876" s="231"/>
      <c r="F876" s="444"/>
      <c r="G876" s="444"/>
      <c r="H876" s="444"/>
      <c r="I876" s="33"/>
      <c r="J876" s="437"/>
    </row>
    <row r="877" spans="1:10" x14ac:dyDescent="0.25">
      <c r="A877" s="44"/>
      <c r="B877" s="30"/>
      <c r="C877" s="31"/>
      <c r="D877" s="231"/>
      <c r="E877" s="231"/>
      <c r="F877" s="444"/>
      <c r="G877" s="444"/>
      <c r="H877" s="444"/>
      <c r="I877" s="33"/>
      <c r="J877" s="437"/>
    </row>
    <row r="878" spans="1:10" x14ac:dyDescent="0.25">
      <c r="A878" s="247"/>
      <c r="B878" s="250"/>
      <c r="C878" s="244"/>
      <c r="D878" s="239"/>
      <c r="E878" s="239"/>
      <c r="F878" s="239"/>
      <c r="G878" s="239"/>
      <c r="H878" s="239"/>
      <c r="I878" s="239"/>
      <c r="J878" s="243"/>
    </row>
    <row r="879" spans="1:10" x14ac:dyDescent="0.25">
      <c r="A879" s="247"/>
      <c r="B879" s="250"/>
      <c r="C879" s="244"/>
      <c r="D879" s="239"/>
      <c r="E879" s="239"/>
      <c r="F879" s="239"/>
      <c r="G879" s="239"/>
      <c r="H879" s="239"/>
      <c r="I879" s="239"/>
      <c r="J879" s="243"/>
    </row>
    <row r="880" spans="1:10" x14ac:dyDescent="0.25">
      <c r="A880" s="247"/>
      <c r="B880" s="250"/>
      <c r="C880" s="244"/>
      <c r="D880" s="239"/>
      <c r="E880" s="239"/>
      <c r="F880" s="239"/>
      <c r="G880" s="239"/>
      <c r="H880" s="239"/>
      <c r="I880" s="239"/>
      <c r="J880" s="243"/>
    </row>
    <row r="881" spans="1:10" ht="51" x14ac:dyDescent="0.25">
      <c r="A881" s="43" t="s">
        <v>0</v>
      </c>
      <c r="B881" s="2" t="s">
        <v>1</v>
      </c>
      <c r="C881" s="15" t="s">
        <v>4</v>
      </c>
      <c r="D881" s="972" t="s">
        <v>2</v>
      </c>
      <c r="E881" s="973"/>
      <c r="F881" s="17" t="s">
        <v>5</v>
      </c>
      <c r="G881" s="17" t="s">
        <v>12</v>
      </c>
      <c r="H881" s="9" t="s">
        <v>3</v>
      </c>
      <c r="I881" s="20" t="s">
        <v>6</v>
      </c>
      <c r="J881" s="414" t="s">
        <v>7</v>
      </c>
    </row>
    <row r="882" spans="1:10" x14ac:dyDescent="0.25">
      <c r="A882" s="427">
        <v>1</v>
      </c>
      <c r="B882" s="11">
        <v>2</v>
      </c>
      <c r="C882" s="411">
        <v>3</v>
      </c>
      <c r="D882" s="974">
        <v>4</v>
      </c>
      <c r="E882" s="975"/>
      <c r="F882" s="429">
        <v>5</v>
      </c>
      <c r="G882" s="429">
        <v>6</v>
      </c>
      <c r="H882" s="429">
        <v>7</v>
      </c>
      <c r="I882" s="23">
        <v>8</v>
      </c>
      <c r="J882" s="414">
        <v>9</v>
      </c>
    </row>
    <row r="883" spans="1:10" x14ac:dyDescent="0.25">
      <c r="E883" s="18">
        <f>E885+E886</f>
        <v>61810</v>
      </c>
      <c r="H883" s="7">
        <f>H885+H886+H884</f>
        <v>9941.9000000000015</v>
      </c>
    </row>
    <row r="884" spans="1:10" x14ac:dyDescent="0.25">
      <c r="A884" s="976" t="s">
        <v>499</v>
      </c>
      <c r="B884" s="977" t="s">
        <v>394</v>
      </c>
      <c r="C884" s="978" t="s">
        <v>137</v>
      </c>
      <c r="D884" s="26" t="s">
        <v>8</v>
      </c>
      <c r="E884" s="421">
        <f>E914+E911</f>
        <v>0</v>
      </c>
      <c r="F884" s="428" t="s">
        <v>11</v>
      </c>
      <c r="G884" s="428" t="s">
        <v>11</v>
      </c>
      <c r="H884" s="421">
        <f>H914+H911</f>
        <v>4150.3</v>
      </c>
      <c r="I884" s="21" t="s">
        <v>11</v>
      </c>
      <c r="J884" s="981" t="s">
        <v>667</v>
      </c>
    </row>
    <row r="885" spans="1:10" x14ac:dyDescent="0.25">
      <c r="A885" s="976"/>
      <c r="B885" s="977"/>
      <c r="C885" s="979"/>
      <c r="D885" s="26" t="s">
        <v>9</v>
      </c>
      <c r="E885" s="421">
        <f>E895+E899+E909+E912+E915+E917+E919+E921</f>
        <v>58647</v>
      </c>
      <c r="F885" s="421" t="s">
        <v>11</v>
      </c>
      <c r="G885" s="421" t="s">
        <v>11</v>
      </c>
      <c r="H885" s="28">
        <f>H895+H899+H909+H912+H915+H917+H925</f>
        <v>5785.8</v>
      </c>
      <c r="I885" s="131">
        <f>(H885/E885)*100</f>
        <v>9.8654662642590409</v>
      </c>
      <c r="J885" s="982"/>
    </row>
    <row r="886" spans="1:10" x14ac:dyDescent="0.25">
      <c r="A886" s="976"/>
      <c r="B886" s="977"/>
      <c r="C886" s="980"/>
      <c r="D886" s="26" t="s">
        <v>10</v>
      </c>
      <c r="E886" s="205">
        <f>E896+E900+E910+E913+E916+E918+E920+E922</f>
        <v>3163</v>
      </c>
      <c r="F886" s="225" t="s">
        <v>11</v>
      </c>
      <c r="G886" s="225" t="s">
        <v>11</v>
      </c>
      <c r="H886" s="481">
        <f>H900+H910+H913+H916+H918+H920++H922</f>
        <v>5.8</v>
      </c>
      <c r="I886" s="131">
        <f>(H886/E886)*100</f>
        <v>0.18337021814732848</v>
      </c>
      <c r="J886" s="983"/>
    </row>
    <row r="887" spans="1:10" x14ac:dyDescent="0.25">
      <c r="A887" s="939" t="s">
        <v>42</v>
      </c>
      <c r="B887" s="971" t="s">
        <v>395</v>
      </c>
      <c r="C887" s="56" t="s">
        <v>11</v>
      </c>
      <c r="D887" s="434" t="s">
        <v>9</v>
      </c>
      <c r="E887" s="206" t="s">
        <v>11</v>
      </c>
      <c r="F887" s="156" t="s">
        <v>11</v>
      </c>
      <c r="G887" s="428" t="s">
        <v>11</v>
      </c>
      <c r="H887" s="428" t="s">
        <v>11</v>
      </c>
      <c r="I887" s="428" t="s">
        <v>11</v>
      </c>
      <c r="J887" s="428" t="s">
        <v>11</v>
      </c>
    </row>
    <row r="888" spans="1:10" x14ac:dyDescent="0.25">
      <c r="A888" s="939"/>
      <c r="B888" s="971"/>
      <c r="C888" s="415" t="s">
        <v>11</v>
      </c>
      <c r="D888" s="434" t="s">
        <v>10</v>
      </c>
      <c r="E888" s="206" t="s">
        <v>11</v>
      </c>
      <c r="F888" s="156" t="s">
        <v>11</v>
      </c>
      <c r="G888" s="428" t="s">
        <v>11</v>
      </c>
      <c r="H888" s="428" t="s">
        <v>11</v>
      </c>
      <c r="I888" s="428" t="s">
        <v>11</v>
      </c>
      <c r="J888" s="428" t="s">
        <v>11</v>
      </c>
    </row>
    <row r="889" spans="1:10" x14ac:dyDescent="0.25">
      <c r="A889" s="939" t="s">
        <v>43</v>
      </c>
      <c r="B889" s="971" t="s">
        <v>396</v>
      </c>
      <c r="C889" s="415" t="s">
        <v>11</v>
      </c>
      <c r="D889" s="434" t="s">
        <v>9</v>
      </c>
      <c r="E889" s="206" t="s">
        <v>11</v>
      </c>
      <c r="F889" s="156" t="s">
        <v>11</v>
      </c>
      <c r="G889" s="428" t="s">
        <v>11</v>
      </c>
      <c r="H889" s="428" t="s">
        <v>11</v>
      </c>
      <c r="I889" s="428" t="s">
        <v>11</v>
      </c>
      <c r="J889" s="428" t="s">
        <v>11</v>
      </c>
    </row>
    <row r="890" spans="1:10" x14ac:dyDescent="0.25">
      <c r="A890" s="939"/>
      <c r="B890" s="971"/>
      <c r="C890" s="415" t="s">
        <v>11</v>
      </c>
      <c r="D890" s="434" t="s">
        <v>10</v>
      </c>
      <c r="E890" s="428" t="s">
        <v>11</v>
      </c>
      <c r="F890" s="156" t="s">
        <v>11</v>
      </c>
      <c r="G890" s="428" t="s">
        <v>11</v>
      </c>
      <c r="H890" s="428" t="s">
        <v>11</v>
      </c>
      <c r="I890" s="428" t="s">
        <v>11</v>
      </c>
      <c r="J890" s="428" t="s">
        <v>11</v>
      </c>
    </row>
    <row r="891" spans="1:10" x14ac:dyDescent="0.25">
      <c r="A891" s="939" t="s">
        <v>34</v>
      </c>
      <c r="B891" s="970" t="s">
        <v>397</v>
      </c>
      <c r="C891" s="415" t="s">
        <v>11</v>
      </c>
      <c r="D891" s="434" t="s">
        <v>9</v>
      </c>
      <c r="E891" s="428" t="s">
        <v>11</v>
      </c>
      <c r="F891" s="156" t="s">
        <v>11</v>
      </c>
      <c r="G891" s="428" t="s">
        <v>11</v>
      </c>
      <c r="H891" s="428" t="s">
        <v>11</v>
      </c>
      <c r="I891" s="428" t="s">
        <v>11</v>
      </c>
      <c r="J891" s="428" t="s">
        <v>11</v>
      </c>
    </row>
    <row r="892" spans="1:10" x14ac:dyDescent="0.25">
      <c r="A892" s="939"/>
      <c r="B892" s="970"/>
      <c r="C892" s="415" t="s">
        <v>11</v>
      </c>
      <c r="D892" s="434" t="s">
        <v>10</v>
      </c>
      <c r="E892" s="428" t="s">
        <v>11</v>
      </c>
      <c r="F892" s="156" t="s">
        <v>11</v>
      </c>
      <c r="G892" s="428" t="s">
        <v>11</v>
      </c>
      <c r="H892" s="428" t="s">
        <v>11</v>
      </c>
      <c r="I892" s="428" t="s">
        <v>11</v>
      </c>
      <c r="J892" s="428" t="s">
        <v>11</v>
      </c>
    </row>
    <row r="893" spans="1:10" x14ac:dyDescent="0.25">
      <c r="A893" s="939" t="s">
        <v>44</v>
      </c>
      <c r="B893" s="970" t="s">
        <v>398</v>
      </c>
      <c r="C893" s="156" t="s">
        <v>11</v>
      </c>
      <c r="D893" s="434" t="s">
        <v>9</v>
      </c>
      <c r="E893" s="428" t="s">
        <v>11</v>
      </c>
      <c r="F893" s="156" t="s">
        <v>11</v>
      </c>
      <c r="G893" s="428" t="s">
        <v>11</v>
      </c>
      <c r="H893" s="428" t="s">
        <v>11</v>
      </c>
      <c r="I893" s="428" t="s">
        <v>11</v>
      </c>
      <c r="J893" s="428" t="s">
        <v>11</v>
      </c>
    </row>
    <row r="894" spans="1:10" ht="19.5" customHeight="1" x14ac:dyDescent="0.25">
      <c r="A894" s="939"/>
      <c r="B894" s="970"/>
      <c r="C894" s="156" t="s">
        <v>11</v>
      </c>
      <c r="D894" s="434" t="s">
        <v>10</v>
      </c>
      <c r="E894" s="428" t="s">
        <v>11</v>
      </c>
      <c r="F894" s="156" t="s">
        <v>11</v>
      </c>
      <c r="G894" s="428" t="s">
        <v>11</v>
      </c>
      <c r="H894" s="428" t="s">
        <v>11</v>
      </c>
      <c r="I894" s="428" t="s">
        <v>11</v>
      </c>
      <c r="J894" s="428" t="s">
        <v>11</v>
      </c>
    </row>
    <row r="895" spans="1:10" x14ac:dyDescent="0.25">
      <c r="A895" s="939" t="s">
        <v>45</v>
      </c>
      <c r="B895" s="970" t="s">
        <v>399</v>
      </c>
      <c r="C895" s="156" t="s">
        <v>11</v>
      </c>
      <c r="D895" s="434" t="s">
        <v>9</v>
      </c>
      <c r="E895" s="428">
        <v>28500</v>
      </c>
      <c r="F895" s="156" t="s">
        <v>11</v>
      </c>
      <c r="G895" s="428" t="s">
        <v>11</v>
      </c>
      <c r="H895" s="433">
        <v>0</v>
      </c>
      <c r="I895" s="132">
        <f>(H895/E895)*100</f>
        <v>0</v>
      </c>
      <c r="J895" s="953" t="s">
        <v>964</v>
      </c>
    </row>
    <row r="896" spans="1:10" x14ac:dyDescent="0.25">
      <c r="A896" s="939"/>
      <c r="B896" s="970"/>
      <c r="C896" s="203" t="s">
        <v>11</v>
      </c>
      <c r="D896" s="434" t="s">
        <v>10</v>
      </c>
      <c r="E896" s="428">
        <v>1500</v>
      </c>
      <c r="F896" s="156" t="s">
        <v>11</v>
      </c>
      <c r="G896" s="428" t="s">
        <v>11</v>
      </c>
      <c r="H896" s="433">
        <v>0</v>
      </c>
      <c r="I896" s="132">
        <f>(H896/E896)*100</f>
        <v>0</v>
      </c>
      <c r="J896" s="955"/>
    </row>
    <row r="897" spans="1:10" x14ac:dyDescent="0.25">
      <c r="A897" s="939" t="s">
        <v>46</v>
      </c>
      <c r="B897" s="971" t="s">
        <v>400</v>
      </c>
      <c r="C897" s="156" t="s">
        <v>11</v>
      </c>
      <c r="D897" s="434" t="s">
        <v>9</v>
      </c>
      <c r="E897" s="428" t="s">
        <v>11</v>
      </c>
      <c r="F897" s="156" t="s">
        <v>11</v>
      </c>
      <c r="G897" s="428" t="s">
        <v>11</v>
      </c>
      <c r="H897" s="428" t="s">
        <v>11</v>
      </c>
      <c r="I897" s="428" t="s">
        <v>11</v>
      </c>
      <c r="J897" s="428" t="s">
        <v>11</v>
      </c>
    </row>
    <row r="898" spans="1:10" x14ac:dyDescent="0.25">
      <c r="A898" s="939"/>
      <c r="B898" s="971"/>
      <c r="C898" s="156" t="s">
        <v>11</v>
      </c>
      <c r="D898" s="434" t="s">
        <v>10</v>
      </c>
      <c r="E898" s="428" t="s">
        <v>11</v>
      </c>
      <c r="F898" s="156" t="s">
        <v>11</v>
      </c>
      <c r="G898" s="428" t="s">
        <v>11</v>
      </c>
      <c r="H898" s="428" t="s">
        <v>11</v>
      </c>
      <c r="I898" s="428" t="s">
        <v>11</v>
      </c>
      <c r="J898" s="428" t="s">
        <v>11</v>
      </c>
    </row>
    <row r="899" spans="1:10" ht="25.5" x14ac:dyDescent="0.25">
      <c r="A899" s="939" t="s">
        <v>47</v>
      </c>
      <c r="B899" s="949" t="s">
        <v>965</v>
      </c>
      <c r="C899" s="156" t="s">
        <v>11</v>
      </c>
      <c r="D899" s="434" t="s">
        <v>9</v>
      </c>
      <c r="E899" s="428">
        <v>285</v>
      </c>
      <c r="F899" s="156" t="s">
        <v>11</v>
      </c>
      <c r="G899" s="428" t="s">
        <v>11</v>
      </c>
      <c r="H899" s="433">
        <v>0</v>
      </c>
      <c r="I899" s="132">
        <f>(H899/E899)*100</f>
        <v>0</v>
      </c>
      <c r="J899" s="432" t="s">
        <v>17</v>
      </c>
    </row>
    <row r="900" spans="1:10" ht="25.5" x14ac:dyDescent="0.25">
      <c r="A900" s="939"/>
      <c r="B900" s="950"/>
      <c r="C900" s="156" t="s">
        <v>11</v>
      </c>
      <c r="D900" s="434" t="s">
        <v>10</v>
      </c>
      <c r="E900" s="428">
        <v>15</v>
      </c>
      <c r="F900" s="156" t="s">
        <v>11</v>
      </c>
      <c r="G900" s="428" t="s">
        <v>11</v>
      </c>
      <c r="H900" s="433">
        <v>0</v>
      </c>
      <c r="I900" s="132">
        <f>(H900/E900)*100</f>
        <v>0</v>
      </c>
      <c r="J900" s="432" t="s">
        <v>17</v>
      </c>
    </row>
    <row r="901" spans="1:10" x14ac:dyDescent="0.25">
      <c r="A901" s="939" t="s">
        <v>120</v>
      </c>
      <c r="B901" s="949" t="s">
        <v>401</v>
      </c>
      <c r="C901" s="156" t="s">
        <v>11</v>
      </c>
      <c r="D901" s="434" t="s">
        <v>9</v>
      </c>
      <c r="E901" s="156" t="s">
        <v>11</v>
      </c>
      <c r="F901" s="156" t="s">
        <v>11</v>
      </c>
      <c r="G901" s="428" t="s">
        <v>11</v>
      </c>
      <c r="H901" s="156" t="s">
        <v>11</v>
      </c>
      <c r="I901" s="156" t="s">
        <v>11</v>
      </c>
      <c r="J901" s="156" t="s">
        <v>11</v>
      </c>
    </row>
    <row r="902" spans="1:10" x14ac:dyDescent="0.25">
      <c r="A902" s="939"/>
      <c r="B902" s="969"/>
      <c r="C902" s="156" t="s">
        <v>11</v>
      </c>
      <c r="D902" s="434" t="s">
        <v>10</v>
      </c>
      <c r="E902" s="156" t="s">
        <v>11</v>
      </c>
      <c r="F902" s="156" t="s">
        <v>11</v>
      </c>
      <c r="G902" s="428" t="s">
        <v>11</v>
      </c>
      <c r="H902" s="156" t="s">
        <v>11</v>
      </c>
      <c r="I902" s="156" t="s">
        <v>11</v>
      </c>
      <c r="J902" s="156" t="s">
        <v>11</v>
      </c>
    </row>
    <row r="903" spans="1:10" x14ac:dyDescent="0.25">
      <c r="A903" s="939" t="s">
        <v>491</v>
      </c>
      <c r="B903" s="970" t="s">
        <v>402</v>
      </c>
      <c r="C903" s="156" t="s">
        <v>11</v>
      </c>
      <c r="D903" s="434" t="s">
        <v>9</v>
      </c>
      <c r="E903" s="156" t="s">
        <v>11</v>
      </c>
      <c r="F903" s="156" t="s">
        <v>11</v>
      </c>
      <c r="G903" s="428" t="s">
        <v>11</v>
      </c>
      <c r="H903" s="156" t="s">
        <v>11</v>
      </c>
      <c r="I903" s="156" t="s">
        <v>11</v>
      </c>
      <c r="J903" s="156" t="s">
        <v>11</v>
      </c>
    </row>
    <row r="904" spans="1:10" ht="19.5" customHeight="1" x14ac:dyDescent="0.25">
      <c r="A904" s="939"/>
      <c r="B904" s="970"/>
      <c r="C904" s="156" t="s">
        <v>11</v>
      </c>
      <c r="D904" s="434" t="s">
        <v>10</v>
      </c>
      <c r="E904" s="156" t="s">
        <v>11</v>
      </c>
      <c r="F904" s="156" t="s">
        <v>11</v>
      </c>
      <c r="G904" s="428" t="s">
        <v>11</v>
      </c>
      <c r="H904" s="156" t="s">
        <v>11</v>
      </c>
      <c r="I904" s="156" t="s">
        <v>11</v>
      </c>
      <c r="J904" s="156" t="s">
        <v>11</v>
      </c>
    </row>
    <row r="905" spans="1:10" x14ac:dyDescent="0.25">
      <c r="A905" s="939" t="s">
        <v>282</v>
      </c>
      <c r="B905" s="949" t="s">
        <v>403</v>
      </c>
      <c r="C905" s="156" t="s">
        <v>11</v>
      </c>
      <c r="D905" s="434" t="s">
        <v>9</v>
      </c>
      <c r="E905" s="156" t="s">
        <v>11</v>
      </c>
      <c r="F905" s="156" t="s">
        <v>11</v>
      </c>
      <c r="G905" s="428" t="s">
        <v>11</v>
      </c>
      <c r="H905" s="156" t="s">
        <v>11</v>
      </c>
      <c r="I905" s="156" t="s">
        <v>11</v>
      </c>
      <c r="J905" s="156" t="s">
        <v>11</v>
      </c>
    </row>
    <row r="906" spans="1:10" x14ac:dyDescent="0.25">
      <c r="A906" s="939"/>
      <c r="B906" s="950"/>
      <c r="C906" s="156" t="s">
        <v>11</v>
      </c>
      <c r="D906" s="434" t="s">
        <v>10</v>
      </c>
      <c r="E906" s="156" t="s">
        <v>11</v>
      </c>
      <c r="F906" s="156" t="s">
        <v>11</v>
      </c>
      <c r="G906" s="428" t="s">
        <v>11</v>
      </c>
      <c r="H906" s="156" t="s">
        <v>11</v>
      </c>
      <c r="I906" s="156" t="s">
        <v>11</v>
      </c>
      <c r="J906" s="156" t="s">
        <v>11</v>
      </c>
    </row>
    <row r="907" spans="1:10" x14ac:dyDescent="0.25">
      <c r="A907" s="939" t="s">
        <v>428</v>
      </c>
      <c r="B907" s="949" t="s">
        <v>404</v>
      </c>
      <c r="C907" s="156" t="s">
        <v>11</v>
      </c>
      <c r="D907" s="434" t="s">
        <v>9</v>
      </c>
      <c r="E907" s="156" t="s">
        <v>11</v>
      </c>
      <c r="F907" s="156" t="s">
        <v>11</v>
      </c>
      <c r="G907" s="428" t="s">
        <v>11</v>
      </c>
      <c r="H907" s="156" t="s">
        <v>11</v>
      </c>
      <c r="I907" s="156" t="s">
        <v>11</v>
      </c>
      <c r="J907" s="156" t="s">
        <v>11</v>
      </c>
    </row>
    <row r="908" spans="1:10" x14ac:dyDescent="0.25">
      <c r="A908" s="939"/>
      <c r="B908" s="950"/>
      <c r="C908" s="156" t="s">
        <v>11</v>
      </c>
      <c r="D908" s="434" t="s">
        <v>10</v>
      </c>
      <c r="E908" s="156" t="s">
        <v>11</v>
      </c>
      <c r="F908" s="156" t="s">
        <v>11</v>
      </c>
      <c r="G908" s="428" t="s">
        <v>11</v>
      </c>
      <c r="H908" s="156" t="s">
        <v>11</v>
      </c>
      <c r="I908" s="156" t="s">
        <v>11</v>
      </c>
      <c r="J908" s="156" t="s">
        <v>11</v>
      </c>
    </row>
    <row r="909" spans="1:10" x14ac:dyDescent="0.25">
      <c r="A909" s="939" t="s">
        <v>133</v>
      </c>
      <c r="B909" s="949" t="s">
        <v>405</v>
      </c>
      <c r="C909" s="941" t="s">
        <v>11</v>
      </c>
      <c r="D909" s="434" t="s">
        <v>9</v>
      </c>
      <c r="E909" s="204">
        <v>28500</v>
      </c>
      <c r="F909" s="156" t="s">
        <v>11</v>
      </c>
      <c r="G909" s="428" t="s">
        <v>11</v>
      </c>
      <c r="H909" s="433">
        <v>0</v>
      </c>
      <c r="I909" s="132">
        <f t="shared" ref="I909:I922" si="3">(H909/E909)*100</f>
        <v>0</v>
      </c>
      <c r="J909" s="953" t="s">
        <v>964</v>
      </c>
    </row>
    <row r="910" spans="1:10" x14ac:dyDescent="0.25">
      <c r="A910" s="939"/>
      <c r="B910" s="950"/>
      <c r="C910" s="941"/>
      <c r="D910" s="434" t="s">
        <v>10</v>
      </c>
      <c r="E910" s="204">
        <v>1500</v>
      </c>
      <c r="F910" s="156" t="s">
        <v>11</v>
      </c>
      <c r="G910" s="428" t="s">
        <v>11</v>
      </c>
      <c r="H910" s="433">
        <v>0</v>
      </c>
      <c r="I910" s="132">
        <f t="shared" si="3"/>
        <v>0</v>
      </c>
      <c r="J910" s="955"/>
    </row>
    <row r="911" spans="1:10" x14ac:dyDescent="0.25">
      <c r="A911" s="966" t="s">
        <v>136</v>
      </c>
      <c r="B911" s="949" t="s">
        <v>406</v>
      </c>
      <c r="C911" s="415" t="s">
        <v>11</v>
      </c>
      <c r="D911" s="434" t="s">
        <v>8</v>
      </c>
      <c r="E911" s="204">
        <v>0</v>
      </c>
      <c r="F911" s="156" t="s">
        <v>11</v>
      </c>
      <c r="G911" s="428" t="s">
        <v>11</v>
      </c>
      <c r="H911" s="433">
        <v>3799</v>
      </c>
      <c r="I911" s="132" t="s">
        <v>11</v>
      </c>
      <c r="J911" s="151" t="s">
        <v>61</v>
      </c>
    </row>
    <row r="912" spans="1:10" x14ac:dyDescent="0.25">
      <c r="A912" s="967"/>
      <c r="B912" s="969"/>
      <c r="C912" s="415" t="s">
        <v>11</v>
      </c>
      <c r="D912" s="434" t="s">
        <v>9</v>
      </c>
      <c r="E912" s="204">
        <v>540</v>
      </c>
      <c r="F912" s="156" t="s">
        <v>11</v>
      </c>
      <c r="G912" s="428" t="s">
        <v>11</v>
      </c>
      <c r="H912" s="433">
        <v>4939.1000000000004</v>
      </c>
      <c r="I912" s="132">
        <f t="shared" si="3"/>
        <v>914.64814814814815</v>
      </c>
      <c r="J912" s="151" t="s">
        <v>61</v>
      </c>
    </row>
    <row r="913" spans="1:10" x14ac:dyDescent="0.25">
      <c r="A913" s="968"/>
      <c r="B913" s="950"/>
      <c r="C913" s="203" t="s">
        <v>137</v>
      </c>
      <c r="D913" s="434" t="s">
        <v>10</v>
      </c>
      <c r="E913" s="204">
        <v>60</v>
      </c>
      <c r="F913" s="156" t="s">
        <v>11</v>
      </c>
      <c r="G913" s="428" t="s">
        <v>11</v>
      </c>
      <c r="H913" s="433">
        <v>5.8</v>
      </c>
      <c r="I913" s="132">
        <f t="shared" si="3"/>
        <v>9.6666666666666661</v>
      </c>
      <c r="J913" s="151" t="s">
        <v>61</v>
      </c>
    </row>
    <row r="914" spans="1:10" x14ac:dyDescent="0.25">
      <c r="A914" s="939" t="s">
        <v>138</v>
      </c>
      <c r="B914" s="949" t="s">
        <v>407</v>
      </c>
      <c r="C914" s="207" t="s">
        <v>11</v>
      </c>
      <c r="D914" s="434" t="s">
        <v>8</v>
      </c>
      <c r="E914" s="204">
        <v>0</v>
      </c>
      <c r="F914" s="156" t="s">
        <v>11</v>
      </c>
      <c r="G914" s="428" t="s">
        <v>11</v>
      </c>
      <c r="H914" s="433">
        <v>351.3</v>
      </c>
      <c r="I914" s="132" t="s">
        <v>11</v>
      </c>
      <c r="J914" s="151" t="s">
        <v>61</v>
      </c>
    </row>
    <row r="915" spans="1:10" x14ac:dyDescent="0.25">
      <c r="A915" s="939"/>
      <c r="B915" s="969"/>
      <c r="C915" s="207" t="s">
        <v>11</v>
      </c>
      <c r="D915" s="434" t="s">
        <v>9</v>
      </c>
      <c r="E915" s="204">
        <v>144</v>
      </c>
      <c r="F915" s="156" t="s">
        <v>11</v>
      </c>
      <c r="G915" s="428" t="s">
        <v>11</v>
      </c>
      <c r="H915" s="433">
        <v>0</v>
      </c>
      <c r="I915" s="132">
        <f t="shared" si="3"/>
        <v>0</v>
      </c>
      <c r="J915" s="961" t="s">
        <v>17</v>
      </c>
    </row>
    <row r="916" spans="1:10" x14ac:dyDescent="0.25">
      <c r="A916" s="939"/>
      <c r="B916" s="950"/>
      <c r="C916" s="207" t="s">
        <v>11</v>
      </c>
      <c r="D916" s="434" t="s">
        <v>10</v>
      </c>
      <c r="E916" s="204">
        <v>16</v>
      </c>
      <c r="F916" s="156" t="s">
        <v>11</v>
      </c>
      <c r="G916" s="428" t="s">
        <v>11</v>
      </c>
      <c r="H916" s="433">
        <v>0</v>
      </c>
      <c r="I916" s="132">
        <f t="shared" si="3"/>
        <v>0</v>
      </c>
      <c r="J916" s="962"/>
    </row>
    <row r="917" spans="1:10" x14ac:dyDescent="0.25">
      <c r="A917" s="939" t="s">
        <v>135</v>
      </c>
      <c r="B917" s="970" t="s">
        <v>408</v>
      </c>
      <c r="C917" s="203" t="s">
        <v>11</v>
      </c>
      <c r="D917" s="434" t="s">
        <v>9</v>
      </c>
      <c r="E917" s="204">
        <v>288</v>
      </c>
      <c r="F917" s="156" t="s">
        <v>11</v>
      </c>
      <c r="G917" s="428" t="s">
        <v>11</v>
      </c>
      <c r="H917" s="433">
        <v>652.20000000000005</v>
      </c>
      <c r="I917" s="132">
        <f t="shared" si="3"/>
        <v>226.45833333333334</v>
      </c>
      <c r="J917" s="432" t="s">
        <v>61</v>
      </c>
    </row>
    <row r="918" spans="1:10" ht="25.5" x14ac:dyDescent="0.25">
      <c r="A918" s="939"/>
      <c r="B918" s="970"/>
      <c r="C918" s="415" t="s">
        <v>11</v>
      </c>
      <c r="D918" s="434" t="s">
        <v>10</v>
      </c>
      <c r="E918" s="204">
        <v>32</v>
      </c>
      <c r="F918" s="156" t="s">
        <v>11</v>
      </c>
      <c r="G918" s="428" t="s">
        <v>11</v>
      </c>
      <c r="H918" s="433">
        <v>0</v>
      </c>
      <c r="I918" s="132">
        <f t="shared" si="3"/>
        <v>0</v>
      </c>
      <c r="J918" s="432" t="s">
        <v>17</v>
      </c>
    </row>
    <row r="919" spans="1:10" ht="25.5" x14ac:dyDescent="0.25">
      <c r="A919" s="939" t="s">
        <v>499</v>
      </c>
      <c r="B919" s="970" t="s">
        <v>139</v>
      </c>
      <c r="C919" s="415" t="s">
        <v>11</v>
      </c>
      <c r="D919" s="434" t="s">
        <v>9</v>
      </c>
      <c r="E919" s="204">
        <v>90</v>
      </c>
      <c r="F919" s="156" t="s">
        <v>11</v>
      </c>
      <c r="G919" s="428" t="s">
        <v>11</v>
      </c>
      <c r="H919" s="433">
        <v>0</v>
      </c>
      <c r="I919" s="132">
        <f t="shared" si="3"/>
        <v>0</v>
      </c>
      <c r="J919" s="432" t="s">
        <v>17</v>
      </c>
    </row>
    <row r="920" spans="1:10" x14ac:dyDescent="0.25">
      <c r="A920" s="939"/>
      <c r="B920" s="970"/>
      <c r="C920" s="415" t="s">
        <v>11</v>
      </c>
      <c r="D920" s="434" t="s">
        <v>10</v>
      </c>
      <c r="E920" s="204">
        <v>20</v>
      </c>
      <c r="F920" s="156" t="s">
        <v>11</v>
      </c>
      <c r="G920" s="428" t="s">
        <v>11</v>
      </c>
      <c r="H920" s="433">
        <v>0</v>
      </c>
      <c r="I920" s="132">
        <f t="shared" si="3"/>
        <v>0</v>
      </c>
      <c r="J920" s="151" t="s">
        <v>61</v>
      </c>
    </row>
    <row r="921" spans="1:10" x14ac:dyDescent="0.25">
      <c r="A921" s="939" t="s">
        <v>301</v>
      </c>
      <c r="B921" s="947" t="s">
        <v>409</v>
      </c>
      <c r="C921" s="415" t="s">
        <v>11</v>
      </c>
      <c r="D921" s="434" t="s">
        <v>9</v>
      </c>
      <c r="E921" s="204">
        <v>300</v>
      </c>
      <c r="F921" s="156" t="s">
        <v>11</v>
      </c>
      <c r="G921" s="428" t="s">
        <v>11</v>
      </c>
      <c r="H921" s="433">
        <v>0</v>
      </c>
      <c r="I921" s="132">
        <f t="shared" si="3"/>
        <v>0</v>
      </c>
      <c r="J921" s="961" t="s">
        <v>966</v>
      </c>
    </row>
    <row r="922" spans="1:10" x14ac:dyDescent="0.25">
      <c r="A922" s="939"/>
      <c r="B922" s="948"/>
      <c r="C922" s="415" t="s">
        <v>11</v>
      </c>
      <c r="D922" s="434" t="s">
        <v>10</v>
      </c>
      <c r="E922" s="204">
        <v>20</v>
      </c>
      <c r="F922" s="156" t="s">
        <v>11</v>
      </c>
      <c r="G922" s="428" t="s">
        <v>11</v>
      </c>
      <c r="H922" s="433">
        <v>0</v>
      </c>
      <c r="I922" s="132">
        <f t="shared" si="3"/>
        <v>0</v>
      </c>
      <c r="J922" s="962"/>
    </row>
    <row r="923" spans="1:10" x14ac:dyDescent="0.25">
      <c r="A923" s="939" t="s">
        <v>295</v>
      </c>
      <c r="B923" s="963" t="s">
        <v>410</v>
      </c>
      <c r="C923" s="415" t="s">
        <v>11</v>
      </c>
      <c r="D923" s="434" t="s">
        <v>9</v>
      </c>
      <c r="E923" s="204" t="s">
        <v>11</v>
      </c>
      <c r="F923" s="204" t="s">
        <v>11</v>
      </c>
      <c r="G923" s="204" t="s">
        <v>11</v>
      </c>
      <c r="H923" s="204" t="s">
        <v>11</v>
      </c>
      <c r="I923" s="204" t="s">
        <v>11</v>
      </c>
      <c r="J923" s="204" t="s">
        <v>11</v>
      </c>
    </row>
    <row r="924" spans="1:10" x14ac:dyDescent="0.25">
      <c r="A924" s="939"/>
      <c r="B924" s="963"/>
      <c r="C924" s="415" t="s">
        <v>11</v>
      </c>
      <c r="D924" s="434" t="s">
        <v>10</v>
      </c>
      <c r="E924" s="204" t="s">
        <v>11</v>
      </c>
      <c r="F924" s="204" t="s">
        <v>11</v>
      </c>
      <c r="G924" s="204" t="s">
        <v>11</v>
      </c>
      <c r="H924" s="204" t="s">
        <v>11</v>
      </c>
      <c r="I924" s="204" t="s">
        <v>11</v>
      </c>
      <c r="J924" s="204" t="s">
        <v>11</v>
      </c>
    </row>
    <row r="925" spans="1:10" x14ac:dyDescent="0.25">
      <c r="A925" s="939" t="s">
        <v>503</v>
      </c>
      <c r="B925" s="964" t="s">
        <v>411</v>
      </c>
      <c r="C925" s="415" t="s">
        <v>11</v>
      </c>
      <c r="D925" s="434" t="s">
        <v>9</v>
      </c>
      <c r="E925" s="204" t="s">
        <v>11</v>
      </c>
      <c r="F925" s="204" t="s">
        <v>11</v>
      </c>
      <c r="G925" s="204" t="s">
        <v>11</v>
      </c>
      <c r="H925" s="374">
        <v>194.5</v>
      </c>
      <c r="I925" s="21" t="s">
        <v>11</v>
      </c>
      <c r="J925" s="417" t="s">
        <v>61</v>
      </c>
    </row>
    <row r="926" spans="1:10" x14ac:dyDescent="0.25">
      <c r="A926" s="939"/>
      <c r="B926" s="964"/>
      <c r="C926" s="415" t="s">
        <v>11</v>
      </c>
      <c r="D926" s="434" t="s">
        <v>10</v>
      </c>
      <c r="E926" s="204" t="s">
        <v>11</v>
      </c>
      <c r="F926" s="204" t="s">
        <v>11</v>
      </c>
      <c r="G926" s="204" t="s">
        <v>11</v>
      </c>
      <c r="H926" s="374" t="s">
        <v>11</v>
      </c>
      <c r="I926" s="21" t="s">
        <v>11</v>
      </c>
      <c r="J926" s="151" t="s">
        <v>11</v>
      </c>
    </row>
    <row r="927" spans="1:10" x14ac:dyDescent="0.25">
      <c r="A927" s="478"/>
      <c r="B927" s="276"/>
      <c r="C927" s="244"/>
      <c r="D927" s="231"/>
      <c r="E927" s="277"/>
      <c r="F927" s="277"/>
      <c r="G927" s="277"/>
      <c r="H927" s="482"/>
      <c r="I927" s="86"/>
      <c r="J927" s="246"/>
    </row>
    <row r="928" spans="1:10" x14ac:dyDescent="0.25">
      <c r="A928" s="478"/>
      <c r="B928" s="276"/>
      <c r="C928" s="244"/>
      <c r="D928" s="231"/>
      <c r="E928" s="277"/>
      <c r="F928" s="277"/>
      <c r="G928" s="277"/>
      <c r="H928" s="482"/>
      <c r="I928" s="86"/>
      <c r="J928" s="246"/>
    </row>
    <row r="929" spans="1:10" x14ac:dyDescent="0.25">
      <c r="A929" s="478"/>
      <c r="B929" s="276"/>
      <c r="C929" s="244"/>
      <c r="D929" s="231"/>
      <c r="E929" s="277"/>
      <c r="F929" s="277"/>
      <c r="G929" s="277"/>
      <c r="H929" s="482"/>
      <c r="I929" s="86"/>
      <c r="J929" s="246"/>
    </row>
    <row r="930" spans="1:10" x14ac:dyDescent="0.25">
      <c r="A930" s="478"/>
      <c r="B930" s="276"/>
      <c r="C930" s="244"/>
      <c r="D930" s="231"/>
      <c r="E930" s="277"/>
      <c r="F930" s="277"/>
      <c r="G930" s="277"/>
      <c r="H930" s="482"/>
      <c r="I930" s="86"/>
      <c r="J930" s="246"/>
    </row>
    <row r="931" spans="1:10" x14ac:dyDescent="0.25">
      <c r="A931" s="478"/>
      <c r="B931" s="276"/>
      <c r="C931" s="244"/>
      <c r="D931" s="231"/>
      <c r="E931" s="277"/>
      <c r="F931" s="277"/>
      <c r="G931" s="277"/>
      <c r="H931" s="482"/>
      <c r="I931" s="86"/>
      <c r="J931" s="246"/>
    </row>
    <row r="932" spans="1:10" x14ac:dyDescent="0.25">
      <c r="A932" s="478"/>
      <c r="B932" s="276"/>
      <c r="C932" s="244"/>
      <c r="D932" s="231"/>
      <c r="E932" s="277"/>
      <c r="F932" s="277"/>
      <c r="G932" s="277"/>
      <c r="H932" s="482"/>
      <c r="I932" s="86"/>
      <c r="J932" s="246"/>
    </row>
    <row r="933" spans="1:10" x14ac:dyDescent="0.25">
      <c r="A933" s="478"/>
      <c r="B933" s="276"/>
      <c r="C933" s="244"/>
      <c r="D933" s="231"/>
      <c r="E933" s="277"/>
      <c r="F933" s="277"/>
      <c r="G933" s="277"/>
      <c r="H933" s="482"/>
      <c r="I933" s="86"/>
      <c r="J933" s="246"/>
    </row>
    <row r="934" spans="1:10" x14ac:dyDescent="0.25">
      <c r="A934" s="478"/>
      <c r="B934" s="276"/>
      <c r="C934" s="244"/>
      <c r="D934" s="231"/>
      <c r="E934" s="277"/>
      <c r="F934" s="277"/>
      <c r="G934" s="277"/>
      <c r="H934" s="482"/>
      <c r="I934" s="86"/>
      <c r="J934" s="246"/>
    </row>
    <row r="935" spans="1:10" x14ac:dyDescent="0.25">
      <c r="A935" s="478"/>
      <c r="B935" s="276"/>
      <c r="C935" s="244"/>
      <c r="D935" s="231"/>
      <c r="E935" s="277"/>
      <c r="F935" s="277"/>
      <c r="G935" s="277"/>
      <c r="H935" s="482"/>
      <c r="I935" s="86"/>
      <c r="J935" s="246"/>
    </row>
    <row r="936" spans="1:10" x14ac:dyDescent="0.25">
      <c r="A936" s="478"/>
      <c r="B936" s="276"/>
      <c r="C936" s="244"/>
      <c r="D936" s="231"/>
      <c r="E936" s="277"/>
      <c r="F936" s="277"/>
      <c r="G936" s="277"/>
      <c r="H936" s="482"/>
      <c r="I936" s="86"/>
      <c r="J936" s="246"/>
    </row>
    <row r="938" spans="1:10" x14ac:dyDescent="0.25">
      <c r="A938" s="965" t="s">
        <v>18</v>
      </c>
      <c r="B938" s="965"/>
      <c r="C938" s="965"/>
      <c r="D938" s="965"/>
      <c r="E938" s="965"/>
      <c r="F938" s="965"/>
      <c r="G938" s="965"/>
      <c r="H938" s="965"/>
      <c r="I938" s="965"/>
      <c r="J938" s="437"/>
    </row>
    <row r="939" spans="1:10" ht="15" x14ac:dyDescent="0.25">
      <c r="A939" s="939" t="s">
        <v>0</v>
      </c>
      <c r="B939" s="940" t="s">
        <v>19</v>
      </c>
      <c r="C939" s="941" t="s">
        <v>20</v>
      </c>
      <c r="D939" s="942" t="s">
        <v>685</v>
      </c>
      <c r="E939" s="942"/>
      <c r="F939" s="942">
        <v>2021</v>
      </c>
      <c r="G939" s="942"/>
      <c r="H939" s="942"/>
      <c r="I939" s="942"/>
      <c r="J939" s="951" t="s">
        <v>21</v>
      </c>
    </row>
    <row r="940" spans="1:10" ht="15" x14ac:dyDescent="0.25">
      <c r="A940" s="939"/>
      <c r="B940" s="940"/>
      <c r="C940" s="941"/>
      <c r="D940" s="942"/>
      <c r="E940" s="942"/>
      <c r="F940" s="951" t="s">
        <v>22</v>
      </c>
      <c r="G940" s="951"/>
      <c r="H940" s="951" t="s">
        <v>24</v>
      </c>
      <c r="I940" s="951"/>
      <c r="J940" s="951"/>
    </row>
    <row r="941" spans="1:10" ht="15" x14ac:dyDescent="0.25">
      <c r="A941" s="46">
        <v>1</v>
      </c>
      <c r="B941" s="78">
        <v>2</v>
      </c>
      <c r="C941" s="278">
        <v>3</v>
      </c>
      <c r="D941" s="952">
        <v>4</v>
      </c>
      <c r="E941" s="952"/>
      <c r="F941" s="952">
        <v>5</v>
      </c>
      <c r="G941" s="952"/>
      <c r="H941" s="952">
        <v>6</v>
      </c>
      <c r="I941" s="952"/>
      <c r="J941" s="79">
        <v>7</v>
      </c>
    </row>
    <row r="942" spans="1:10" ht="63.75" x14ac:dyDescent="0.25">
      <c r="A942" s="435">
        <v>1</v>
      </c>
      <c r="B942" s="425" t="s">
        <v>412</v>
      </c>
      <c r="C942" s="431" t="s">
        <v>48</v>
      </c>
      <c r="D942" s="937">
        <v>44.8</v>
      </c>
      <c r="E942" s="938"/>
      <c r="F942" s="938">
        <v>30</v>
      </c>
      <c r="G942" s="938"/>
      <c r="H942" s="938">
        <v>41.4</v>
      </c>
      <c r="I942" s="938"/>
      <c r="J942" s="417" t="s">
        <v>967</v>
      </c>
    </row>
    <row r="943" spans="1:10" ht="39" x14ac:dyDescent="0.25">
      <c r="A943" s="435">
        <v>2</v>
      </c>
      <c r="B943" s="425" t="s">
        <v>413</v>
      </c>
      <c r="C943" s="431" t="s">
        <v>48</v>
      </c>
      <c r="D943" s="937">
        <v>57</v>
      </c>
      <c r="E943" s="938"/>
      <c r="F943" s="938">
        <v>70</v>
      </c>
      <c r="G943" s="938"/>
      <c r="H943" s="938">
        <v>57</v>
      </c>
      <c r="I943" s="938"/>
      <c r="J943" s="417" t="s">
        <v>17</v>
      </c>
    </row>
    <row r="944" spans="1:10" ht="77.25" x14ac:dyDescent="0.25">
      <c r="A944" s="435">
        <v>3</v>
      </c>
      <c r="B944" s="425" t="s">
        <v>414</v>
      </c>
      <c r="C944" s="431" t="s">
        <v>48</v>
      </c>
      <c r="D944" s="937">
        <v>0.6</v>
      </c>
      <c r="E944" s="938"/>
      <c r="F944" s="937">
        <v>1.3</v>
      </c>
      <c r="G944" s="938"/>
      <c r="H944" s="937">
        <v>1</v>
      </c>
      <c r="I944" s="938"/>
      <c r="J944" s="151" t="s">
        <v>968</v>
      </c>
    </row>
    <row r="945" spans="1:10" x14ac:dyDescent="0.25">
      <c r="A945" s="435">
        <v>4</v>
      </c>
      <c r="B945" s="425" t="s">
        <v>415</v>
      </c>
      <c r="C945" s="431" t="s">
        <v>49</v>
      </c>
      <c r="D945" s="937">
        <v>3284</v>
      </c>
      <c r="E945" s="938"/>
      <c r="F945" s="938">
        <v>4196</v>
      </c>
      <c r="G945" s="938"/>
      <c r="H945" s="938">
        <v>4196</v>
      </c>
      <c r="I945" s="938"/>
      <c r="J945" s="417" t="s">
        <v>61</v>
      </c>
    </row>
    <row r="946" spans="1:10" x14ac:dyDescent="0.25">
      <c r="A946" s="247"/>
      <c r="B946" s="250"/>
      <c r="C946" s="244"/>
      <c r="D946" s="239"/>
      <c r="E946" s="239"/>
      <c r="F946" s="239"/>
      <c r="G946" s="239"/>
      <c r="H946" s="239"/>
      <c r="I946" s="239"/>
      <c r="J946" s="243"/>
    </row>
    <row r="947" spans="1:10" x14ac:dyDescent="0.25">
      <c r="A947" s="247"/>
      <c r="B947" s="250"/>
      <c r="C947" s="244"/>
      <c r="D947" s="239"/>
      <c r="E947" s="239"/>
      <c r="F947" s="239"/>
      <c r="G947" s="239"/>
      <c r="H947" s="239"/>
      <c r="I947" s="239"/>
      <c r="J947" s="243"/>
    </row>
    <row r="948" spans="1:10" x14ac:dyDescent="0.25">
      <c r="A948" s="247"/>
      <c r="B948" s="250"/>
      <c r="C948" s="244"/>
      <c r="D948" s="239"/>
      <c r="E948" s="239"/>
      <c r="F948" s="239"/>
      <c r="G948" s="239"/>
      <c r="H948" s="239"/>
      <c r="I948" s="239"/>
      <c r="J948" s="243"/>
    </row>
    <row r="949" spans="1:10" x14ac:dyDescent="0.25">
      <c r="A949" s="247"/>
      <c r="B949" s="250"/>
      <c r="C949" s="244"/>
      <c r="D949" s="239"/>
      <c r="E949" s="239"/>
      <c r="F949" s="239"/>
      <c r="G949" s="239"/>
      <c r="H949" s="239"/>
      <c r="I949" s="239"/>
      <c r="J949" s="243"/>
    </row>
    <row r="951" spans="1:10" ht="57.75" customHeight="1" x14ac:dyDescent="0.25"/>
    <row r="953" spans="1:10" ht="34.5" customHeight="1" x14ac:dyDescent="0.25">
      <c r="A953" s="271"/>
      <c r="B953" s="271"/>
      <c r="C953" s="271"/>
      <c r="D953" s="271"/>
      <c r="E953" s="271"/>
      <c r="F953" s="271"/>
      <c r="G953" s="271"/>
      <c r="H953" s="271"/>
      <c r="I953" s="271"/>
      <c r="J953" s="271"/>
    </row>
    <row r="954" spans="1:10" ht="18" customHeight="1" x14ac:dyDescent="0.25">
      <c r="A954" s="255"/>
      <c r="B954" s="255"/>
      <c r="C954" s="255"/>
      <c r="D954" s="255"/>
      <c r="E954" s="255"/>
      <c r="F954" s="255"/>
      <c r="G954" s="255"/>
      <c r="H954" s="255"/>
      <c r="I954" s="255"/>
      <c r="J954" s="255"/>
    </row>
    <row r="955" spans="1:10" ht="57" customHeight="1" x14ac:dyDescent="0.25">
      <c r="A955" s="43" t="s">
        <v>0</v>
      </c>
      <c r="B955" s="2" t="s">
        <v>1</v>
      </c>
      <c r="C955" s="15" t="s">
        <v>4</v>
      </c>
      <c r="D955" s="972" t="s">
        <v>2</v>
      </c>
      <c r="E955" s="973"/>
      <c r="F955" s="17" t="s">
        <v>5</v>
      </c>
      <c r="G955" s="17" t="s">
        <v>12</v>
      </c>
      <c r="H955" s="9" t="s">
        <v>3</v>
      </c>
      <c r="I955" s="20" t="s">
        <v>6</v>
      </c>
      <c r="J955" s="133" t="s">
        <v>7</v>
      </c>
    </row>
    <row r="956" spans="1:10" x14ac:dyDescent="0.25">
      <c r="A956" s="144">
        <v>1</v>
      </c>
      <c r="B956" s="11">
        <v>2</v>
      </c>
      <c r="C956" s="141">
        <v>3</v>
      </c>
      <c r="D956" s="974">
        <v>4</v>
      </c>
      <c r="E956" s="975"/>
      <c r="F956" s="10">
        <v>5</v>
      </c>
      <c r="G956" s="10">
        <v>6</v>
      </c>
      <c r="H956" s="10">
        <v>7</v>
      </c>
      <c r="I956" s="23">
        <v>8</v>
      </c>
      <c r="J956" s="133">
        <v>9</v>
      </c>
    </row>
    <row r="957" spans="1:10" x14ac:dyDescent="0.25">
      <c r="E957" s="18">
        <f>E958+E959</f>
        <v>15980</v>
      </c>
      <c r="H957" s="7">
        <f>H958+H959</f>
        <v>0</v>
      </c>
    </row>
    <row r="958" spans="1:10" ht="19.5" customHeight="1" x14ac:dyDescent="0.25">
      <c r="A958" s="976" t="s">
        <v>301</v>
      </c>
      <c r="B958" s="1024" t="s">
        <v>481</v>
      </c>
      <c r="C958" s="418" t="s">
        <v>137</v>
      </c>
      <c r="D958" s="26" t="s">
        <v>10</v>
      </c>
      <c r="E958" s="421">
        <v>15980</v>
      </c>
      <c r="F958" s="421" t="s">
        <v>11</v>
      </c>
      <c r="G958" s="421" t="s">
        <v>11</v>
      </c>
      <c r="H958" s="28">
        <v>0</v>
      </c>
      <c r="I958" s="131">
        <f>(H958/E958)*100</f>
        <v>0</v>
      </c>
      <c r="J958" s="958" t="s">
        <v>482</v>
      </c>
    </row>
    <row r="959" spans="1:10" ht="20.25" customHeight="1" x14ac:dyDescent="0.25">
      <c r="A959" s="976"/>
      <c r="B959" s="1026"/>
      <c r="C959" s="372"/>
      <c r="D959" s="26" t="s">
        <v>27</v>
      </c>
      <c r="E959" s="205">
        <v>0</v>
      </c>
      <c r="F959" s="225" t="s">
        <v>11</v>
      </c>
      <c r="G959" s="225" t="s">
        <v>11</v>
      </c>
      <c r="H959" s="373">
        <v>0</v>
      </c>
      <c r="I959" s="131">
        <v>0</v>
      </c>
      <c r="J959" s="959"/>
    </row>
    <row r="960" spans="1:10" ht="18.75" customHeight="1" x14ac:dyDescent="0.25">
      <c r="A960" s="939" t="s">
        <v>42</v>
      </c>
      <c r="B960" s="945" t="s">
        <v>483</v>
      </c>
      <c r="C960" s="56" t="s">
        <v>11</v>
      </c>
      <c r="D960" s="434" t="s">
        <v>10</v>
      </c>
      <c r="E960" s="206" t="s">
        <v>11</v>
      </c>
      <c r="F960" s="206" t="s">
        <v>11</v>
      </c>
      <c r="G960" s="206" t="s">
        <v>11</v>
      </c>
      <c r="H960" s="206" t="s">
        <v>11</v>
      </c>
      <c r="I960" s="151" t="s">
        <v>11</v>
      </c>
      <c r="J960" s="151" t="s">
        <v>11</v>
      </c>
    </row>
    <row r="961" spans="1:10" ht="20.25" customHeight="1" x14ac:dyDescent="0.25">
      <c r="A961" s="939"/>
      <c r="B961" s="946"/>
      <c r="C961" s="415" t="s">
        <v>11</v>
      </c>
      <c r="D961" s="434" t="s">
        <v>27</v>
      </c>
      <c r="E961" s="206" t="s">
        <v>11</v>
      </c>
      <c r="F961" s="206" t="s">
        <v>11</v>
      </c>
      <c r="G961" s="206" t="s">
        <v>11</v>
      </c>
      <c r="H961" s="206" t="s">
        <v>11</v>
      </c>
      <c r="I961" s="151" t="s">
        <v>11</v>
      </c>
      <c r="J961" s="151" t="s">
        <v>11</v>
      </c>
    </row>
    <row r="962" spans="1:10" x14ac:dyDescent="0.25">
      <c r="A962" s="939" t="s">
        <v>43</v>
      </c>
      <c r="B962" s="1175" t="s">
        <v>484</v>
      </c>
      <c r="C962" s="415" t="s">
        <v>11</v>
      </c>
      <c r="D962" s="434" t="s">
        <v>10</v>
      </c>
      <c r="E962" s="206" t="s">
        <v>11</v>
      </c>
      <c r="F962" s="206" t="s">
        <v>11</v>
      </c>
      <c r="G962" s="206" t="s">
        <v>11</v>
      </c>
      <c r="H962" s="206" t="s">
        <v>11</v>
      </c>
      <c r="I962" s="151" t="s">
        <v>11</v>
      </c>
      <c r="J962" s="151" t="s">
        <v>11</v>
      </c>
    </row>
    <row r="963" spans="1:10" x14ac:dyDescent="0.25">
      <c r="A963" s="939"/>
      <c r="B963" s="1175"/>
      <c r="C963" s="415" t="s">
        <v>11</v>
      </c>
      <c r="D963" s="434" t="s">
        <v>27</v>
      </c>
      <c r="E963" s="206" t="s">
        <v>11</v>
      </c>
      <c r="F963" s="206" t="s">
        <v>11</v>
      </c>
      <c r="G963" s="206" t="s">
        <v>11</v>
      </c>
      <c r="H963" s="206" t="s">
        <v>11</v>
      </c>
      <c r="I963" s="151" t="s">
        <v>11</v>
      </c>
      <c r="J963" s="151" t="s">
        <v>11</v>
      </c>
    </row>
    <row r="964" spans="1:10" x14ac:dyDescent="0.25">
      <c r="A964" s="939" t="s">
        <v>34</v>
      </c>
      <c r="B964" s="960" t="s">
        <v>485</v>
      </c>
      <c r="C964" s="415" t="s">
        <v>11</v>
      </c>
      <c r="D964" s="434" t="s">
        <v>10</v>
      </c>
      <c r="E964" s="206" t="s">
        <v>11</v>
      </c>
      <c r="F964" s="206" t="s">
        <v>11</v>
      </c>
      <c r="G964" s="206" t="s">
        <v>11</v>
      </c>
      <c r="H964" s="206" t="s">
        <v>11</v>
      </c>
      <c r="I964" s="151" t="s">
        <v>11</v>
      </c>
      <c r="J964" s="151" t="s">
        <v>11</v>
      </c>
    </row>
    <row r="965" spans="1:10" x14ac:dyDescent="0.25">
      <c r="A965" s="939"/>
      <c r="B965" s="960"/>
      <c r="C965" s="415" t="s">
        <v>11</v>
      </c>
      <c r="D965" s="434" t="s">
        <v>27</v>
      </c>
      <c r="E965" s="206" t="s">
        <v>11</v>
      </c>
      <c r="F965" s="206" t="s">
        <v>11</v>
      </c>
      <c r="G965" s="206" t="s">
        <v>11</v>
      </c>
      <c r="H965" s="206" t="s">
        <v>11</v>
      </c>
      <c r="I965" s="151" t="s">
        <v>11</v>
      </c>
      <c r="J965" s="151" t="s">
        <v>11</v>
      </c>
    </row>
    <row r="966" spans="1:10" x14ac:dyDescent="0.25">
      <c r="A966" s="939" t="s">
        <v>44</v>
      </c>
      <c r="B966" s="945" t="s">
        <v>486</v>
      </c>
      <c r="C966" s="415" t="s">
        <v>11</v>
      </c>
      <c r="D966" s="434" t="s">
        <v>10</v>
      </c>
      <c r="E966" s="206" t="s">
        <v>11</v>
      </c>
      <c r="F966" s="206" t="s">
        <v>11</v>
      </c>
      <c r="G966" s="206" t="s">
        <v>11</v>
      </c>
      <c r="H966" s="206" t="s">
        <v>11</v>
      </c>
      <c r="I966" s="151" t="s">
        <v>11</v>
      </c>
      <c r="J966" s="151" t="s">
        <v>11</v>
      </c>
    </row>
    <row r="967" spans="1:10" x14ac:dyDescent="0.25">
      <c r="A967" s="939"/>
      <c r="B967" s="946"/>
      <c r="C967" s="415" t="s">
        <v>11</v>
      </c>
      <c r="D967" s="434" t="s">
        <v>27</v>
      </c>
      <c r="E967" s="206" t="s">
        <v>11</v>
      </c>
      <c r="F967" s="206" t="s">
        <v>11</v>
      </c>
      <c r="G967" s="206" t="s">
        <v>11</v>
      </c>
      <c r="H967" s="206" t="s">
        <v>11</v>
      </c>
      <c r="I967" s="151" t="s">
        <v>11</v>
      </c>
      <c r="J967" s="151" t="s">
        <v>11</v>
      </c>
    </row>
    <row r="968" spans="1:10" x14ac:dyDescent="0.25">
      <c r="A968" s="939" t="s">
        <v>45</v>
      </c>
      <c r="B968" s="945" t="s">
        <v>487</v>
      </c>
      <c r="C968" s="415" t="s">
        <v>11</v>
      </c>
      <c r="D968" s="434" t="s">
        <v>10</v>
      </c>
      <c r="E968" s="206" t="s">
        <v>11</v>
      </c>
      <c r="F968" s="206" t="s">
        <v>11</v>
      </c>
      <c r="G968" s="206" t="s">
        <v>11</v>
      </c>
      <c r="H968" s="206" t="s">
        <v>11</v>
      </c>
      <c r="I968" s="151" t="s">
        <v>11</v>
      </c>
      <c r="J968" s="151" t="s">
        <v>11</v>
      </c>
    </row>
    <row r="969" spans="1:10" x14ac:dyDescent="0.25">
      <c r="A969" s="939"/>
      <c r="B969" s="946"/>
      <c r="C969" s="415" t="s">
        <v>11</v>
      </c>
      <c r="D969" s="434" t="s">
        <v>27</v>
      </c>
      <c r="E969" s="206" t="s">
        <v>11</v>
      </c>
      <c r="F969" s="206" t="s">
        <v>11</v>
      </c>
      <c r="G969" s="206" t="s">
        <v>11</v>
      </c>
      <c r="H969" s="206" t="s">
        <v>11</v>
      </c>
      <c r="I969" s="151" t="s">
        <v>11</v>
      </c>
      <c r="J969" s="151" t="s">
        <v>11</v>
      </c>
    </row>
    <row r="970" spans="1:10" ht="21.75" customHeight="1" x14ac:dyDescent="0.25">
      <c r="A970" s="939" t="s">
        <v>46</v>
      </c>
      <c r="B970" s="945" t="s">
        <v>488</v>
      </c>
      <c r="C970" s="415" t="s">
        <v>11</v>
      </c>
      <c r="D970" s="434" t="s">
        <v>10</v>
      </c>
      <c r="E970" s="206" t="s">
        <v>11</v>
      </c>
      <c r="F970" s="206" t="s">
        <v>11</v>
      </c>
      <c r="G970" s="206" t="s">
        <v>11</v>
      </c>
      <c r="H970" s="206" t="s">
        <v>11</v>
      </c>
      <c r="I970" s="151" t="s">
        <v>11</v>
      </c>
      <c r="J970" s="151" t="s">
        <v>11</v>
      </c>
    </row>
    <row r="971" spans="1:10" ht="20.25" customHeight="1" x14ac:dyDescent="0.25">
      <c r="A971" s="939"/>
      <c r="B971" s="946"/>
      <c r="C971" s="415" t="s">
        <v>11</v>
      </c>
      <c r="D971" s="434" t="s">
        <v>27</v>
      </c>
      <c r="E971" s="206" t="s">
        <v>11</v>
      </c>
      <c r="F971" s="206" t="s">
        <v>11</v>
      </c>
      <c r="G971" s="206" t="s">
        <v>11</v>
      </c>
      <c r="H971" s="206" t="s">
        <v>11</v>
      </c>
      <c r="I971" s="151" t="s">
        <v>11</v>
      </c>
      <c r="J971" s="151" t="s">
        <v>11</v>
      </c>
    </row>
    <row r="972" spans="1:10" x14ac:dyDescent="0.25">
      <c r="A972" s="939" t="s">
        <v>47</v>
      </c>
      <c r="B972" s="945" t="s">
        <v>489</v>
      </c>
      <c r="C972" s="415" t="s">
        <v>11</v>
      </c>
      <c r="D972" s="434" t="s">
        <v>10</v>
      </c>
      <c r="E972" s="206" t="s">
        <v>11</v>
      </c>
      <c r="F972" s="206" t="s">
        <v>11</v>
      </c>
      <c r="G972" s="206" t="s">
        <v>11</v>
      </c>
      <c r="H972" s="206" t="s">
        <v>11</v>
      </c>
      <c r="I972" s="151" t="s">
        <v>11</v>
      </c>
      <c r="J972" s="151" t="s">
        <v>11</v>
      </c>
    </row>
    <row r="973" spans="1:10" x14ac:dyDescent="0.25">
      <c r="A973" s="939"/>
      <c r="B973" s="946"/>
      <c r="C973" s="415" t="s">
        <v>11</v>
      </c>
      <c r="D973" s="434" t="s">
        <v>27</v>
      </c>
      <c r="E973" s="206" t="s">
        <v>11</v>
      </c>
      <c r="F973" s="206" t="s">
        <v>11</v>
      </c>
      <c r="G973" s="206" t="s">
        <v>11</v>
      </c>
      <c r="H973" s="206" t="s">
        <v>11</v>
      </c>
      <c r="I973" s="151" t="s">
        <v>11</v>
      </c>
      <c r="J973" s="151" t="s">
        <v>11</v>
      </c>
    </row>
    <row r="974" spans="1:10" x14ac:dyDescent="0.25">
      <c r="A974" s="939" t="s">
        <v>120</v>
      </c>
      <c r="B974" s="945" t="s">
        <v>490</v>
      </c>
      <c r="C974" s="415" t="s">
        <v>11</v>
      </c>
      <c r="D974" s="434" t="s">
        <v>10</v>
      </c>
      <c r="E974" s="206" t="s">
        <v>11</v>
      </c>
      <c r="F974" s="206" t="s">
        <v>11</v>
      </c>
      <c r="G974" s="206" t="s">
        <v>11</v>
      </c>
      <c r="H974" s="206" t="s">
        <v>11</v>
      </c>
      <c r="I974" s="151" t="s">
        <v>11</v>
      </c>
      <c r="J974" s="151" t="s">
        <v>11</v>
      </c>
    </row>
    <row r="975" spans="1:10" x14ac:dyDescent="0.25">
      <c r="A975" s="939"/>
      <c r="B975" s="946"/>
      <c r="C975" s="415" t="s">
        <v>11</v>
      </c>
      <c r="D975" s="434" t="s">
        <v>27</v>
      </c>
      <c r="E975" s="206" t="s">
        <v>11</v>
      </c>
      <c r="F975" s="206" t="s">
        <v>11</v>
      </c>
      <c r="G975" s="206" t="s">
        <v>11</v>
      </c>
      <c r="H975" s="206" t="s">
        <v>11</v>
      </c>
      <c r="I975" s="151" t="s">
        <v>11</v>
      </c>
      <c r="J975" s="151" t="s">
        <v>11</v>
      </c>
    </row>
    <row r="976" spans="1:10" ht="24.75" customHeight="1" x14ac:dyDescent="0.25">
      <c r="A976" s="939" t="s">
        <v>491</v>
      </c>
      <c r="B976" s="960" t="s">
        <v>492</v>
      </c>
      <c r="C976" s="415" t="s">
        <v>11</v>
      </c>
      <c r="D976" s="434" t="s">
        <v>10</v>
      </c>
      <c r="E976" s="206" t="s">
        <v>11</v>
      </c>
      <c r="F976" s="206" t="s">
        <v>11</v>
      </c>
      <c r="G976" s="206" t="s">
        <v>11</v>
      </c>
      <c r="H976" s="206" t="s">
        <v>11</v>
      </c>
      <c r="I976" s="151" t="s">
        <v>11</v>
      </c>
      <c r="J976" s="151" t="s">
        <v>11</v>
      </c>
    </row>
    <row r="977" spans="1:10" ht="26.25" customHeight="1" x14ac:dyDescent="0.25">
      <c r="A977" s="939"/>
      <c r="B977" s="960"/>
      <c r="C977" s="415" t="s">
        <v>11</v>
      </c>
      <c r="D977" s="434" t="s">
        <v>27</v>
      </c>
      <c r="E977" s="206" t="s">
        <v>11</v>
      </c>
      <c r="F977" s="206" t="s">
        <v>11</v>
      </c>
      <c r="G977" s="206" t="s">
        <v>11</v>
      </c>
      <c r="H977" s="206" t="s">
        <v>11</v>
      </c>
      <c r="I977" s="151" t="s">
        <v>11</v>
      </c>
      <c r="J977" s="151" t="s">
        <v>11</v>
      </c>
    </row>
    <row r="978" spans="1:10" x14ac:dyDescent="0.25">
      <c r="A978" s="939" t="s">
        <v>282</v>
      </c>
      <c r="B978" s="945" t="s">
        <v>493</v>
      </c>
      <c r="C978" s="415" t="s">
        <v>11</v>
      </c>
      <c r="D978" s="434" t="s">
        <v>10</v>
      </c>
      <c r="E978" s="206" t="s">
        <v>11</v>
      </c>
      <c r="F978" s="206" t="s">
        <v>11</v>
      </c>
      <c r="G978" s="206" t="s">
        <v>11</v>
      </c>
      <c r="H978" s="206" t="s">
        <v>11</v>
      </c>
      <c r="I978" s="151" t="s">
        <v>11</v>
      </c>
      <c r="J978" s="151" t="s">
        <v>11</v>
      </c>
    </row>
    <row r="979" spans="1:10" x14ac:dyDescent="0.25">
      <c r="A979" s="939"/>
      <c r="B979" s="946"/>
      <c r="C979" s="415" t="s">
        <v>11</v>
      </c>
      <c r="D979" s="434" t="s">
        <v>27</v>
      </c>
      <c r="E979" s="206" t="s">
        <v>11</v>
      </c>
      <c r="F979" s="206" t="s">
        <v>11</v>
      </c>
      <c r="G979" s="206" t="s">
        <v>11</v>
      </c>
      <c r="H979" s="206" t="s">
        <v>11</v>
      </c>
      <c r="I979" s="151" t="s">
        <v>11</v>
      </c>
      <c r="J979" s="151" t="s">
        <v>11</v>
      </c>
    </row>
    <row r="980" spans="1:10" ht="23.25" customHeight="1" x14ac:dyDescent="0.25">
      <c r="A980" s="939" t="s">
        <v>428</v>
      </c>
      <c r="B980" s="945" t="s">
        <v>494</v>
      </c>
      <c r="C980" s="415" t="s">
        <v>11</v>
      </c>
      <c r="D980" s="434" t="s">
        <v>10</v>
      </c>
      <c r="E980" s="206" t="s">
        <v>11</v>
      </c>
      <c r="F980" s="206" t="s">
        <v>11</v>
      </c>
      <c r="G980" s="206" t="s">
        <v>11</v>
      </c>
      <c r="H980" s="206" t="s">
        <v>11</v>
      </c>
      <c r="I980" s="151" t="s">
        <v>11</v>
      </c>
      <c r="J980" s="151" t="s">
        <v>11</v>
      </c>
    </row>
    <row r="981" spans="1:10" ht="19.5" customHeight="1" x14ac:dyDescent="0.25">
      <c r="A981" s="939"/>
      <c r="B981" s="946"/>
      <c r="C981" s="415" t="s">
        <v>11</v>
      </c>
      <c r="D981" s="434" t="s">
        <v>27</v>
      </c>
      <c r="E981" s="206" t="s">
        <v>11</v>
      </c>
      <c r="F981" s="206" t="s">
        <v>11</v>
      </c>
      <c r="G981" s="206" t="s">
        <v>11</v>
      </c>
      <c r="H981" s="206" t="s">
        <v>11</v>
      </c>
      <c r="I981" s="151" t="s">
        <v>11</v>
      </c>
      <c r="J981" s="151" t="s">
        <v>11</v>
      </c>
    </row>
    <row r="982" spans="1:10" ht="21.75" customHeight="1" x14ac:dyDescent="0.25">
      <c r="A982" s="939" t="s">
        <v>133</v>
      </c>
      <c r="B982" s="945" t="s">
        <v>495</v>
      </c>
      <c r="C982" s="941" t="s">
        <v>11</v>
      </c>
      <c r="D982" s="434" t="s">
        <v>10</v>
      </c>
      <c r="E982" s="204">
        <v>450</v>
      </c>
      <c r="F982" s="206" t="s">
        <v>11</v>
      </c>
      <c r="G982" s="206" t="s">
        <v>11</v>
      </c>
      <c r="H982" s="374">
        <v>0</v>
      </c>
      <c r="I982" s="132">
        <f>(H982/E982)*100</f>
        <v>0</v>
      </c>
      <c r="J982" s="953" t="s">
        <v>482</v>
      </c>
    </row>
    <row r="983" spans="1:10" x14ac:dyDescent="0.25">
      <c r="A983" s="939"/>
      <c r="B983" s="946"/>
      <c r="C983" s="941"/>
      <c r="D983" s="434" t="s">
        <v>27</v>
      </c>
      <c r="E983" s="204" t="s">
        <v>11</v>
      </c>
      <c r="F983" s="206" t="s">
        <v>11</v>
      </c>
      <c r="G983" s="206" t="s">
        <v>11</v>
      </c>
      <c r="H983" s="206" t="s">
        <v>11</v>
      </c>
      <c r="I983" s="206" t="s">
        <v>11</v>
      </c>
      <c r="J983" s="955"/>
    </row>
    <row r="984" spans="1:10" x14ac:dyDescent="0.25">
      <c r="A984" s="939" t="s">
        <v>136</v>
      </c>
      <c r="B984" s="945" t="s">
        <v>496</v>
      </c>
      <c r="C984" s="415" t="s">
        <v>11</v>
      </c>
      <c r="D984" s="434" t="s">
        <v>10</v>
      </c>
      <c r="E984" s="204" t="s">
        <v>11</v>
      </c>
      <c r="F984" s="206" t="s">
        <v>11</v>
      </c>
      <c r="G984" s="206" t="s">
        <v>11</v>
      </c>
      <c r="H984" s="206" t="s">
        <v>11</v>
      </c>
      <c r="I984" s="206" t="s">
        <v>11</v>
      </c>
      <c r="J984" s="206" t="s">
        <v>11</v>
      </c>
    </row>
    <row r="985" spans="1:10" x14ac:dyDescent="0.25">
      <c r="A985" s="939"/>
      <c r="B985" s="1079"/>
      <c r="C985" s="415" t="s">
        <v>11</v>
      </c>
      <c r="D985" s="434" t="s">
        <v>27</v>
      </c>
      <c r="E985" s="204" t="s">
        <v>11</v>
      </c>
      <c r="F985" s="206" t="s">
        <v>11</v>
      </c>
      <c r="G985" s="206" t="s">
        <v>11</v>
      </c>
      <c r="H985" s="206" t="s">
        <v>11</v>
      </c>
      <c r="I985" s="206" t="s">
        <v>11</v>
      </c>
      <c r="J985" s="206" t="s">
        <v>11</v>
      </c>
    </row>
    <row r="986" spans="1:10" x14ac:dyDescent="0.25">
      <c r="A986" s="939" t="s">
        <v>138</v>
      </c>
      <c r="B986" s="960" t="s">
        <v>497</v>
      </c>
      <c r="C986" s="207" t="s">
        <v>11</v>
      </c>
      <c r="D986" s="434" t="s">
        <v>10</v>
      </c>
      <c r="E986" s="204">
        <v>15000</v>
      </c>
      <c r="F986" s="156"/>
      <c r="G986" s="428"/>
      <c r="H986" s="374">
        <v>0</v>
      </c>
      <c r="I986" s="132">
        <f>(H986/E986)*100</f>
        <v>0</v>
      </c>
      <c r="J986" s="953" t="s">
        <v>752</v>
      </c>
    </row>
    <row r="987" spans="1:10" x14ac:dyDescent="0.25">
      <c r="A987" s="939"/>
      <c r="B987" s="960"/>
      <c r="C987" s="207" t="s">
        <v>11</v>
      </c>
      <c r="D987" s="434" t="s">
        <v>27</v>
      </c>
      <c r="E987" s="204" t="s">
        <v>11</v>
      </c>
      <c r="F987" s="204" t="s">
        <v>11</v>
      </c>
      <c r="G987" s="204" t="s">
        <v>11</v>
      </c>
      <c r="H987" s="204" t="s">
        <v>11</v>
      </c>
      <c r="I987" s="204" t="s">
        <v>11</v>
      </c>
      <c r="J987" s="955"/>
    </row>
    <row r="988" spans="1:10" ht="21" customHeight="1" x14ac:dyDescent="0.25">
      <c r="A988" s="939" t="s">
        <v>135</v>
      </c>
      <c r="B988" s="960" t="s">
        <v>498</v>
      </c>
      <c r="C988" s="415" t="s">
        <v>11</v>
      </c>
      <c r="D988" s="434" t="s">
        <v>10</v>
      </c>
      <c r="E988" s="204" t="s">
        <v>11</v>
      </c>
      <c r="F988" s="204" t="s">
        <v>11</v>
      </c>
      <c r="G988" s="204" t="s">
        <v>11</v>
      </c>
      <c r="H988" s="204" t="s">
        <v>11</v>
      </c>
      <c r="I988" s="204" t="s">
        <v>11</v>
      </c>
      <c r="J988" s="204" t="s">
        <v>11</v>
      </c>
    </row>
    <row r="989" spans="1:10" ht="21.75" customHeight="1" x14ac:dyDescent="0.25">
      <c r="A989" s="939"/>
      <c r="B989" s="960"/>
      <c r="C989" s="415" t="s">
        <v>11</v>
      </c>
      <c r="D989" s="434" t="s">
        <v>27</v>
      </c>
      <c r="E989" s="204" t="s">
        <v>11</v>
      </c>
      <c r="F989" s="204" t="s">
        <v>11</v>
      </c>
      <c r="G989" s="204" t="s">
        <v>11</v>
      </c>
      <c r="H989" s="204" t="s">
        <v>11</v>
      </c>
      <c r="I989" s="204" t="s">
        <v>11</v>
      </c>
      <c r="J989" s="204" t="s">
        <v>11</v>
      </c>
    </row>
    <row r="990" spans="1:10" ht="21" customHeight="1" x14ac:dyDescent="0.25">
      <c r="A990" s="939" t="s">
        <v>499</v>
      </c>
      <c r="B990" s="960" t="s">
        <v>500</v>
      </c>
      <c r="C990" s="415" t="s">
        <v>11</v>
      </c>
      <c r="D990" s="434" t="s">
        <v>10</v>
      </c>
      <c r="E990" s="204" t="s">
        <v>11</v>
      </c>
      <c r="F990" s="204" t="s">
        <v>11</v>
      </c>
      <c r="G990" s="204" t="s">
        <v>11</v>
      </c>
      <c r="H990" s="204" t="s">
        <v>11</v>
      </c>
      <c r="I990" s="204" t="s">
        <v>11</v>
      </c>
      <c r="J990" s="204" t="s">
        <v>11</v>
      </c>
    </row>
    <row r="991" spans="1:10" ht="18.75" customHeight="1" x14ac:dyDescent="0.25">
      <c r="A991" s="939"/>
      <c r="B991" s="960"/>
      <c r="C991" s="415" t="s">
        <v>11</v>
      </c>
      <c r="D991" s="434" t="s">
        <v>27</v>
      </c>
      <c r="E991" s="204" t="s">
        <v>11</v>
      </c>
      <c r="F991" s="204" t="s">
        <v>11</v>
      </c>
      <c r="G991" s="204" t="s">
        <v>11</v>
      </c>
      <c r="H991" s="204" t="s">
        <v>11</v>
      </c>
      <c r="I991" s="204" t="s">
        <v>11</v>
      </c>
      <c r="J991" s="204" t="s">
        <v>11</v>
      </c>
    </row>
    <row r="992" spans="1:10" ht="18.75" customHeight="1" x14ac:dyDescent="0.25">
      <c r="A992" s="939" t="s">
        <v>301</v>
      </c>
      <c r="B992" s="943" t="s">
        <v>501</v>
      </c>
      <c r="C992" s="415" t="s">
        <v>11</v>
      </c>
      <c r="D992" s="434" t="s">
        <v>10</v>
      </c>
      <c r="E992" s="204">
        <v>30</v>
      </c>
      <c r="F992" s="156"/>
      <c r="G992" s="428"/>
      <c r="H992" s="374">
        <v>0</v>
      </c>
      <c r="I992" s="132">
        <f>(H992/E992)*100</f>
        <v>0</v>
      </c>
      <c r="J992" s="953" t="s">
        <v>482</v>
      </c>
    </row>
    <row r="993" spans="1:10" ht="19.5" customHeight="1" x14ac:dyDescent="0.25">
      <c r="A993" s="939"/>
      <c r="B993" s="944"/>
      <c r="C993" s="415" t="s">
        <v>11</v>
      </c>
      <c r="D993" s="434" t="s">
        <v>27</v>
      </c>
      <c r="E993" s="204" t="s">
        <v>11</v>
      </c>
      <c r="F993" s="156" t="s">
        <v>11</v>
      </c>
      <c r="G993" s="428" t="s">
        <v>11</v>
      </c>
      <c r="H993" s="374" t="s">
        <v>11</v>
      </c>
      <c r="I993" s="21" t="s">
        <v>11</v>
      </c>
      <c r="J993" s="955"/>
    </row>
    <row r="994" spans="1:10" ht="42" customHeight="1" x14ac:dyDescent="0.25">
      <c r="A994" s="939" t="s">
        <v>295</v>
      </c>
      <c r="B994" s="943" t="s">
        <v>502</v>
      </c>
      <c r="C994" s="415" t="s">
        <v>11</v>
      </c>
      <c r="D994" s="434" t="s">
        <v>10</v>
      </c>
      <c r="E994" s="204">
        <v>100</v>
      </c>
      <c r="F994" s="156" t="s">
        <v>11</v>
      </c>
      <c r="G994" s="428" t="s">
        <v>11</v>
      </c>
      <c r="H994" s="374">
        <v>0</v>
      </c>
      <c r="I994" s="132">
        <f>(H994/E994)*100</f>
        <v>0</v>
      </c>
      <c r="J994" s="151" t="s">
        <v>482</v>
      </c>
    </row>
    <row r="995" spans="1:10" ht="35.25" customHeight="1" x14ac:dyDescent="0.25">
      <c r="A995" s="939"/>
      <c r="B995" s="944"/>
      <c r="C995" s="415" t="s">
        <v>11</v>
      </c>
      <c r="D995" s="434" t="s">
        <v>27</v>
      </c>
      <c r="E995" s="204" t="s">
        <v>11</v>
      </c>
      <c r="F995" s="204" t="s">
        <v>11</v>
      </c>
      <c r="G995" s="204" t="s">
        <v>11</v>
      </c>
      <c r="H995" s="204" t="s">
        <v>11</v>
      </c>
      <c r="I995" s="204" t="s">
        <v>11</v>
      </c>
      <c r="J995" s="417"/>
    </row>
    <row r="996" spans="1:10" ht="22.5" customHeight="1" x14ac:dyDescent="0.25">
      <c r="A996" s="939" t="s">
        <v>503</v>
      </c>
      <c r="B996" s="943" t="s">
        <v>504</v>
      </c>
      <c r="C996" s="415" t="s">
        <v>11</v>
      </c>
      <c r="D996" s="434" t="s">
        <v>10</v>
      </c>
      <c r="E996" s="204">
        <v>50</v>
      </c>
      <c r="F996" s="156"/>
      <c r="G996" s="428"/>
      <c r="H996" s="374">
        <v>0</v>
      </c>
      <c r="I996" s="132">
        <f>(H996/E996)*100</f>
        <v>0</v>
      </c>
      <c r="J996" s="953" t="s">
        <v>482</v>
      </c>
    </row>
    <row r="997" spans="1:10" ht="15.75" customHeight="1" x14ac:dyDescent="0.25">
      <c r="A997" s="939"/>
      <c r="B997" s="944"/>
      <c r="C997" s="415" t="s">
        <v>11</v>
      </c>
      <c r="D997" s="434" t="s">
        <v>27</v>
      </c>
      <c r="E997" s="204" t="s">
        <v>11</v>
      </c>
      <c r="F997" s="204" t="s">
        <v>11</v>
      </c>
      <c r="G997" s="204" t="s">
        <v>11</v>
      </c>
      <c r="H997" s="204" t="s">
        <v>11</v>
      </c>
      <c r="I997" s="204" t="s">
        <v>11</v>
      </c>
      <c r="J997" s="955"/>
    </row>
    <row r="998" spans="1:10" ht="36" customHeight="1" x14ac:dyDescent="0.25">
      <c r="A998" s="939" t="s">
        <v>297</v>
      </c>
      <c r="B998" s="943" t="s">
        <v>505</v>
      </c>
      <c r="C998" s="415" t="s">
        <v>11</v>
      </c>
      <c r="D998" s="434" t="s">
        <v>10</v>
      </c>
      <c r="E998" s="204" t="s">
        <v>11</v>
      </c>
      <c r="F998" s="204" t="s">
        <v>11</v>
      </c>
      <c r="G998" s="204" t="s">
        <v>11</v>
      </c>
      <c r="H998" s="204" t="s">
        <v>11</v>
      </c>
      <c r="I998" s="204" t="s">
        <v>11</v>
      </c>
      <c r="J998" s="204" t="s">
        <v>11</v>
      </c>
    </row>
    <row r="999" spans="1:10" ht="30.75" customHeight="1" x14ac:dyDescent="0.25">
      <c r="A999" s="939"/>
      <c r="B999" s="944"/>
      <c r="C999" s="415" t="s">
        <v>11</v>
      </c>
      <c r="D999" s="434" t="s">
        <v>27</v>
      </c>
      <c r="E999" s="204" t="s">
        <v>11</v>
      </c>
      <c r="F999" s="204" t="s">
        <v>11</v>
      </c>
      <c r="G999" s="204" t="s">
        <v>11</v>
      </c>
      <c r="H999" s="204" t="s">
        <v>11</v>
      </c>
      <c r="I999" s="204" t="s">
        <v>11</v>
      </c>
      <c r="J999" s="204" t="s">
        <v>11</v>
      </c>
    </row>
    <row r="1000" spans="1:10" ht="36.75" customHeight="1" x14ac:dyDescent="0.25">
      <c r="A1000" s="939" t="s">
        <v>506</v>
      </c>
      <c r="B1000" s="956" t="s">
        <v>507</v>
      </c>
      <c r="C1000" s="415" t="s">
        <v>11</v>
      </c>
      <c r="D1000" s="434" t="s">
        <v>10</v>
      </c>
      <c r="E1000" s="204">
        <v>350</v>
      </c>
      <c r="F1000" s="156" t="s">
        <v>11</v>
      </c>
      <c r="G1000" s="156" t="s">
        <v>11</v>
      </c>
      <c r="H1000" s="374">
        <v>0</v>
      </c>
      <c r="I1000" s="132">
        <f>(H1000/E1000)*100</f>
        <v>0</v>
      </c>
      <c r="J1000" s="953" t="s">
        <v>753</v>
      </c>
    </row>
    <row r="1001" spans="1:10" ht="51.75" customHeight="1" x14ac:dyDescent="0.25">
      <c r="A1001" s="939"/>
      <c r="B1001" s="957"/>
      <c r="C1001" s="415" t="s">
        <v>11</v>
      </c>
      <c r="D1001" s="434" t="s">
        <v>27</v>
      </c>
      <c r="E1001" s="204" t="s">
        <v>11</v>
      </c>
      <c r="F1001" s="204" t="s">
        <v>11</v>
      </c>
      <c r="G1001" s="204" t="s">
        <v>11</v>
      </c>
      <c r="H1001" s="204" t="s">
        <v>11</v>
      </c>
      <c r="I1001" s="204" t="s">
        <v>11</v>
      </c>
      <c r="J1001" s="955"/>
    </row>
    <row r="1002" spans="1:10" x14ac:dyDescent="0.25">
      <c r="A1002" s="44"/>
      <c r="B1002" s="30"/>
      <c r="C1002" s="31"/>
      <c r="D1002" s="231"/>
      <c r="E1002" s="231"/>
      <c r="F1002" s="444"/>
      <c r="G1002" s="444"/>
      <c r="H1002" s="444"/>
      <c r="I1002" s="33"/>
      <c r="J1002" s="437"/>
    </row>
    <row r="1003" spans="1:10" x14ac:dyDescent="0.25">
      <c r="A1003" s="965" t="s">
        <v>18</v>
      </c>
      <c r="B1003" s="965"/>
      <c r="C1003" s="965"/>
      <c r="D1003" s="965"/>
      <c r="E1003" s="965"/>
      <c r="F1003" s="965"/>
      <c r="G1003" s="965"/>
      <c r="H1003" s="965"/>
      <c r="I1003" s="965"/>
      <c r="J1003" s="437"/>
    </row>
    <row r="1004" spans="1:10" ht="15" x14ac:dyDescent="0.25">
      <c r="A1004" s="939" t="s">
        <v>0</v>
      </c>
      <c r="B1004" s="940" t="s">
        <v>19</v>
      </c>
      <c r="C1004" s="941" t="s">
        <v>20</v>
      </c>
      <c r="D1004" s="942" t="s">
        <v>685</v>
      </c>
      <c r="E1004" s="942"/>
      <c r="F1004" s="942">
        <v>2021</v>
      </c>
      <c r="G1004" s="942"/>
      <c r="H1004" s="942"/>
      <c r="I1004" s="942"/>
      <c r="J1004" s="951" t="s">
        <v>21</v>
      </c>
    </row>
    <row r="1005" spans="1:10" ht="15" x14ac:dyDescent="0.25">
      <c r="A1005" s="939"/>
      <c r="B1005" s="940"/>
      <c r="C1005" s="941"/>
      <c r="D1005" s="942"/>
      <c r="E1005" s="942"/>
      <c r="F1005" s="951" t="s">
        <v>22</v>
      </c>
      <c r="G1005" s="951"/>
      <c r="H1005" s="951" t="s">
        <v>24</v>
      </c>
      <c r="I1005" s="951"/>
      <c r="J1005" s="951"/>
    </row>
    <row r="1006" spans="1:10" ht="15" x14ac:dyDescent="0.25">
      <c r="A1006" s="46">
        <v>1</v>
      </c>
      <c r="B1006" s="78">
        <v>2</v>
      </c>
      <c r="C1006" s="278">
        <v>3</v>
      </c>
      <c r="D1006" s="952">
        <v>4</v>
      </c>
      <c r="E1006" s="952"/>
      <c r="F1006" s="952">
        <v>5</v>
      </c>
      <c r="G1006" s="952"/>
      <c r="H1006" s="952">
        <v>6</v>
      </c>
      <c r="I1006" s="952"/>
      <c r="J1006" s="79">
        <v>7</v>
      </c>
    </row>
    <row r="1007" spans="1:10" x14ac:dyDescent="0.25">
      <c r="A1007" s="435">
        <v>1</v>
      </c>
      <c r="B1007" s="425" t="s">
        <v>508</v>
      </c>
      <c r="C1007" s="414" t="s">
        <v>313</v>
      </c>
      <c r="D1007" s="937" t="s">
        <v>11</v>
      </c>
      <c r="E1007" s="938"/>
      <c r="F1007" s="938" t="s">
        <v>11</v>
      </c>
      <c r="G1007" s="938"/>
      <c r="H1007" s="938">
        <v>0</v>
      </c>
      <c r="I1007" s="938"/>
      <c r="J1007" s="953" t="s">
        <v>482</v>
      </c>
    </row>
    <row r="1008" spans="1:10" x14ac:dyDescent="0.25">
      <c r="A1008" s="435">
        <v>2</v>
      </c>
      <c r="B1008" s="425" t="s">
        <v>509</v>
      </c>
      <c r="C1008" s="414" t="s">
        <v>313</v>
      </c>
      <c r="D1008" s="937" t="s">
        <v>11</v>
      </c>
      <c r="E1008" s="938"/>
      <c r="F1008" s="938" t="s">
        <v>11</v>
      </c>
      <c r="G1008" s="938"/>
      <c r="H1008" s="938">
        <v>0</v>
      </c>
      <c r="I1008" s="938"/>
      <c r="J1008" s="954"/>
    </row>
    <row r="1009" spans="1:10" x14ac:dyDescent="0.25">
      <c r="A1009" s="435">
        <v>3</v>
      </c>
      <c r="B1009" s="425" t="s">
        <v>510</v>
      </c>
      <c r="C1009" s="414" t="s">
        <v>313</v>
      </c>
      <c r="D1009" s="936" t="s">
        <v>11</v>
      </c>
      <c r="E1009" s="937"/>
      <c r="F1009" s="936">
        <v>15</v>
      </c>
      <c r="G1009" s="937"/>
      <c r="H1009" s="936">
        <v>0</v>
      </c>
      <c r="I1009" s="937"/>
      <c r="J1009" s="954"/>
    </row>
    <row r="1010" spans="1:10" ht="26.25" x14ac:dyDescent="0.25">
      <c r="A1010" s="435">
        <v>4</v>
      </c>
      <c r="B1010" s="425" t="s">
        <v>511</v>
      </c>
      <c r="C1010" s="414" t="s">
        <v>313</v>
      </c>
      <c r="D1010" s="936" t="s">
        <v>11</v>
      </c>
      <c r="E1010" s="937"/>
      <c r="F1010" s="936">
        <v>500</v>
      </c>
      <c r="G1010" s="937"/>
      <c r="H1010" s="936">
        <v>0</v>
      </c>
      <c r="I1010" s="937"/>
      <c r="J1010" s="954"/>
    </row>
    <row r="1011" spans="1:10" ht="26.25" x14ac:dyDescent="0.25">
      <c r="A1011" s="435">
        <v>5</v>
      </c>
      <c r="B1011" s="425" t="s">
        <v>512</v>
      </c>
      <c r="C1011" s="414" t="s">
        <v>313</v>
      </c>
      <c r="D1011" s="936" t="s">
        <v>11</v>
      </c>
      <c r="E1011" s="937"/>
      <c r="F1011" s="936">
        <v>500</v>
      </c>
      <c r="G1011" s="937"/>
      <c r="H1011" s="936">
        <v>0</v>
      </c>
      <c r="I1011" s="937"/>
      <c r="J1011" s="954"/>
    </row>
    <row r="1012" spans="1:10" ht="39" x14ac:dyDescent="0.25">
      <c r="A1012" s="435">
        <v>6</v>
      </c>
      <c r="B1012" s="425" t="s">
        <v>513</v>
      </c>
      <c r="C1012" s="414" t="s">
        <v>313</v>
      </c>
      <c r="D1012" s="936" t="s">
        <v>11</v>
      </c>
      <c r="E1012" s="937"/>
      <c r="F1012" s="936">
        <v>2</v>
      </c>
      <c r="G1012" s="937"/>
      <c r="H1012" s="936">
        <v>0</v>
      </c>
      <c r="I1012" s="937"/>
      <c r="J1012" s="954"/>
    </row>
    <row r="1013" spans="1:10" x14ac:dyDescent="0.25">
      <c r="A1013" s="435">
        <v>7</v>
      </c>
      <c r="B1013" s="425" t="s">
        <v>514</v>
      </c>
      <c r="C1013" s="414" t="s">
        <v>313</v>
      </c>
      <c r="D1013" s="936" t="s">
        <v>11</v>
      </c>
      <c r="E1013" s="937"/>
      <c r="F1013" s="936">
        <v>125</v>
      </c>
      <c r="G1013" s="937"/>
      <c r="H1013" s="936">
        <v>0</v>
      </c>
      <c r="I1013" s="937"/>
      <c r="J1013" s="955"/>
    </row>
    <row r="1014" spans="1:10" x14ac:dyDescent="0.25">
      <c r="A1014" s="435">
        <v>8</v>
      </c>
      <c r="B1014" s="425" t="s">
        <v>515</v>
      </c>
      <c r="C1014" s="414" t="s">
        <v>313</v>
      </c>
      <c r="D1014" s="937" t="s">
        <v>11</v>
      </c>
      <c r="E1014" s="938"/>
      <c r="F1014" s="937">
        <v>3</v>
      </c>
      <c r="G1014" s="938"/>
      <c r="H1014" s="937">
        <v>3</v>
      </c>
      <c r="I1014" s="938"/>
      <c r="J1014" s="417" t="s">
        <v>61</v>
      </c>
    </row>
    <row r="1015" spans="1:10" ht="38.25" x14ac:dyDescent="0.25">
      <c r="A1015" s="435">
        <v>9</v>
      </c>
      <c r="B1015" s="491" t="s">
        <v>516</v>
      </c>
      <c r="C1015" s="414" t="s">
        <v>50</v>
      </c>
      <c r="D1015" s="937" t="s">
        <v>11</v>
      </c>
      <c r="E1015" s="938"/>
      <c r="F1015" s="938">
        <v>2000</v>
      </c>
      <c r="G1015" s="938"/>
      <c r="H1015" s="938">
        <v>2000</v>
      </c>
      <c r="I1015" s="938"/>
      <c r="J1015" s="417" t="s">
        <v>754</v>
      </c>
    </row>
    <row r="1016" spans="1:10" x14ac:dyDescent="0.25">
      <c r="A1016" s="44"/>
      <c r="B1016" s="30"/>
      <c r="C1016" s="31"/>
      <c r="D1016" s="231"/>
      <c r="E1016" s="231"/>
      <c r="F1016" s="444"/>
      <c r="G1016" s="444"/>
      <c r="H1016" s="444"/>
      <c r="I1016" s="33"/>
      <c r="J1016" s="437"/>
    </row>
    <row r="1017" spans="1:10" x14ac:dyDescent="0.25">
      <c r="A1017" s="44"/>
      <c r="B1017" s="30"/>
      <c r="C1017" s="31"/>
      <c r="D1017" s="231"/>
      <c r="E1017" s="231"/>
      <c r="F1017" s="444"/>
      <c r="G1017" s="444"/>
      <c r="H1017" s="444"/>
      <c r="I1017" s="33"/>
      <c r="J1017" s="437"/>
    </row>
    <row r="1018" spans="1:10" x14ac:dyDescent="0.25">
      <c r="A1018" s="247"/>
      <c r="B1018" s="242"/>
      <c r="C1018" s="280"/>
      <c r="D1018" s="272"/>
      <c r="E1018" s="272"/>
      <c r="F1018" s="272"/>
      <c r="G1018" s="272"/>
      <c r="H1018" s="272"/>
      <c r="I1018" s="272"/>
      <c r="J1018" s="246"/>
    </row>
    <row r="1019" spans="1:10" x14ac:dyDescent="0.25">
      <c r="A1019" s="247"/>
      <c r="B1019" s="242"/>
      <c r="C1019" s="280"/>
      <c r="D1019" s="272"/>
      <c r="E1019" s="272"/>
      <c r="F1019" s="272"/>
      <c r="G1019" s="272"/>
      <c r="H1019" s="272"/>
      <c r="I1019" s="272"/>
      <c r="J1019" s="246"/>
    </row>
    <row r="1020" spans="1:10" x14ac:dyDescent="0.25">
      <c r="A1020" s="247"/>
      <c r="B1020" s="242"/>
      <c r="C1020" s="280"/>
      <c r="D1020" s="272"/>
      <c r="E1020" s="272"/>
      <c r="F1020" s="272"/>
      <c r="G1020" s="272"/>
      <c r="H1020" s="272"/>
      <c r="I1020" s="272"/>
      <c r="J1020" s="246"/>
    </row>
    <row r="1021" spans="1:10" x14ac:dyDescent="0.25">
      <c r="A1021" s="247"/>
      <c r="B1021" s="242"/>
      <c r="C1021" s="280"/>
      <c r="D1021" s="272"/>
      <c r="E1021" s="272"/>
      <c r="F1021" s="272"/>
      <c r="G1021" s="272"/>
      <c r="H1021" s="272"/>
      <c r="I1021" s="272"/>
      <c r="J1021" s="246"/>
    </row>
    <row r="1022" spans="1:10" x14ac:dyDescent="0.25">
      <c r="A1022" s="247"/>
      <c r="B1022" s="242"/>
      <c r="C1022" s="280"/>
      <c r="D1022" s="272"/>
      <c r="E1022" s="272"/>
      <c r="F1022" s="272"/>
      <c r="G1022" s="272"/>
      <c r="H1022" s="272"/>
      <c r="I1022" s="272"/>
      <c r="J1022" s="246"/>
    </row>
    <row r="1023" spans="1:10" x14ac:dyDescent="0.25">
      <c r="A1023" s="247"/>
      <c r="B1023" s="242"/>
      <c r="C1023" s="280"/>
      <c r="D1023" s="272"/>
      <c r="E1023" s="272"/>
      <c r="F1023" s="272"/>
      <c r="G1023" s="272"/>
      <c r="H1023" s="272"/>
      <c r="I1023" s="272"/>
      <c r="J1023" s="246"/>
    </row>
    <row r="1024" spans="1:10" x14ac:dyDescent="0.25">
      <c r="A1024" s="247"/>
      <c r="B1024" s="242"/>
      <c r="C1024" s="280"/>
      <c r="D1024" s="272"/>
      <c r="E1024" s="272"/>
      <c r="F1024" s="272"/>
      <c r="G1024" s="272"/>
      <c r="H1024" s="272"/>
      <c r="I1024" s="272"/>
      <c r="J1024" s="246"/>
    </row>
    <row r="1026" spans="1:13" ht="54.75" customHeight="1" x14ac:dyDescent="0.25">
      <c r="A1026" s="43" t="s">
        <v>0</v>
      </c>
      <c r="B1026" s="2" t="s">
        <v>1</v>
      </c>
      <c r="C1026" s="15" t="s">
        <v>4</v>
      </c>
      <c r="D1026" s="972" t="s">
        <v>2</v>
      </c>
      <c r="E1026" s="973"/>
      <c r="F1026" s="17" t="s">
        <v>5</v>
      </c>
      <c r="G1026" s="17" t="s">
        <v>12</v>
      </c>
      <c r="H1026" s="9" t="s">
        <v>3</v>
      </c>
      <c r="I1026" s="20" t="s">
        <v>6</v>
      </c>
      <c r="J1026" s="133" t="s">
        <v>7</v>
      </c>
    </row>
    <row r="1027" spans="1:13" ht="16.5" customHeight="1" x14ac:dyDescent="0.25">
      <c r="A1027" s="144">
        <v>1</v>
      </c>
      <c r="B1027" s="11">
        <v>2</v>
      </c>
      <c r="C1027" s="141">
        <v>3</v>
      </c>
      <c r="D1027" s="974">
        <v>4</v>
      </c>
      <c r="E1027" s="975"/>
      <c r="F1027" s="10">
        <v>5</v>
      </c>
      <c r="G1027" s="10">
        <v>6</v>
      </c>
      <c r="H1027" s="10">
        <v>7</v>
      </c>
      <c r="I1027" s="23">
        <v>8</v>
      </c>
      <c r="J1027" s="133">
        <v>9</v>
      </c>
    </row>
    <row r="1028" spans="1:13" ht="16.5" customHeight="1" x14ac:dyDescent="0.25">
      <c r="A1028" s="180"/>
      <c r="B1028" s="181"/>
      <c r="C1028" s="182"/>
      <c r="D1028" s="66"/>
      <c r="E1028" s="66"/>
      <c r="F1028" s="68"/>
      <c r="G1028" s="68"/>
      <c r="H1028" s="68"/>
      <c r="I1028" s="184"/>
      <c r="J1028" s="70"/>
    </row>
    <row r="1029" spans="1:13" ht="25.5" x14ac:dyDescent="0.25">
      <c r="A1029" s="328" t="s">
        <v>295</v>
      </c>
      <c r="B1029" s="502" t="s">
        <v>140</v>
      </c>
      <c r="C1029" s="100"/>
      <c r="D1029" s="329"/>
      <c r="E1029" s="310">
        <f>E1030+E1031+E1032+E1033</f>
        <v>69454.600000000006</v>
      </c>
      <c r="G1029" s="311"/>
      <c r="H1029" s="89">
        <f>H1030+H1031+H1032+H1033</f>
        <v>91530.299999999988</v>
      </c>
      <c r="I1029" s="249"/>
      <c r="J1029" s="298"/>
      <c r="M1029" s="84"/>
    </row>
    <row r="1030" spans="1:13" x14ac:dyDescent="0.25">
      <c r="A1030" s="330"/>
      <c r="B1030" s="503" t="s">
        <v>141</v>
      </c>
      <c r="C1030" s="979" t="s">
        <v>201</v>
      </c>
      <c r="D1030" s="214" t="s">
        <v>8</v>
      </c>
      <c r="E1030" s="311">
        <f>E1049+E1181</f>
        <v>0</v>
      </c>
      <c r="F1030" s="18" t="s">
        <v>11</v>
      </c>
      <c r="G1030" s="311">
        <f>G1049</f>
        <v>2026.7</v>
      </c>
      <c r="H1030" s="89">
        <f>H1049+H1181</f>
        <v>2026.7</v>
      </c>
      <c r="I1030" s="109" t="s">
        <v>11</v>
      </c>
      <c r="J1030" s="982" t="s">
        <v>667</v>
      </c>
      <c r="M1030" s="84"/>
    </row>
    <row r="1031" spans="1:13" x14ac:dyDescent="0.25">
      <c r="A1031" s="330"/>
      <c r="B1031" s="504"/>
      <c r="C1031" s="979"/>
      <c r="D1031" s="214" t="s">
        <v>9</v>
      </c>
      <c r="E1031" s="311">
        <f>E1035+E1050+E1122+E1182</f>
        <v>3676.5</v>
      </c>
      <c r="F1031" s="18">
        <f>F1122+F1182</f>
        <v>3676.5</v>
      </c>
      <c r="G1031" s="311">
        <f>G1050+G1083+G1122+G1182</f>
        <v>40141.599999999999</v>
      </c>
      <c r="H1031" s="89">
        <f>H1035+H1050+H1083+H1122+H1182</f>
        <v>40141.599999999999</v>
      </c>
      <c r="I1031" s="249">
        <f>(H1031/E1031)*100</f>
        <v>1091.8427852577179</v>
      </c>
      <c r="J1031" s="982"/>
      <c r="M1031" s="84"/>
    </row>
    <row r="1032" spans="1:13" x14ac:dyDescent="0.25">
      <c r="A1032" s="330"/>
      <c r="B1032" s="331"/>
      <c r="C1032" s="979"/>
      <c r="D1032" s="214" t="s">
        <v>10</v>
      </c>
      <c r="E1032" s="112">
        <f>E1036+E1051+E1084+E1102+E1123+E1143+E1148+E1153+E1163+E1171+E1183</f>
        <v>45985.1</v>
      </c>
      <c r="F1032" s="18">
        <f>F1036+F1051+F1084+F1102+F1123+F1143+F1148+F1153+F1163+F1171+F1183</f>
        <v>45985.1</v>
      </c>
      <c r="G1032" s="311">
        <f>G1036+G1051+G1084+G1102+G1123+G1171+G1183</f>
        <v>16642.5</v>
      </c>
      <c r="H1032" s="332">
        <f>H1036+H1051+H1084+H1102+H1123+H1143+H1148+H1153+H1163+H1171+H1183</f>
        <v>16642.5</v>
      </c>
      <c r="I1032" s="249">
        <f>(H1032/E1032)*100</f>
        <v>36.191070585907177</v>
      </c>
      <c r="J1032" s="982"/>
      <c r="M1032" s="210"/>
    </row>
    <row r="1033" spans="1:13" x14ac:dyDescent="0.25">
      <c r="A1033" s="333"/>
      <c r="B1033" s="334"/>
      <c r="C1033" s="102"/>
      <c r="D1033" s="305" t="s">
        <v>27</v>
      </c>
      <c r="E1033" s="312">
        <f>E1037+E1052+E1085+E1103+E1124+E1154+E1164</f>
        <v>19793</v>
      </c>
      <c r="F1033" s="18">
        <f>F1037+F1124+F1154+F1164</f>
        <v>19793</v>
      </c>
      <c r="G1033" s="311">
        <f>G1037</f>
        <v>30807.3</v>
      </c>
      <c r="H1033" s="89">
        <f>H1037+H1124+H1154+H1164+H1184+H1085</f>
        <v>32719.5</v>
      </c>
      <c r="I1033" s="249">
        <f>(H1033/E1033)*100</f>
        <v>165.30844237861871</v>
      </c>
      <c r="J1033" s="983"/>
      <c r="M1033" s="84"/>
    </row>
    <row r="1034" spans="1:13" ht="24.75" customHeight="1" x14ac:dyDescent="0.25">
      <c r="A1034" s="1176" t="s">
        <v>42</v>
      </c>
      <c r="B1034" s="1179" t="s">
        <v>142</v>
      </c>
      <c r="C1034" s="101"/>
      <c r="D1034" s="216"/>
      <c r="E1034" s="310">
        <f>E1035+E1036+E1037</f>
        <v>20392</v>
      </c>
      <c r="F1034" s="60"/>
      <c r="G1034" s="310"/>
      <c r="H1034" s="88">
        <f>H1035+H1036+H1037</f>
        <v>33942.699999999997</v>
      </c>
      <c r="I1034" s="158"/>
      <c r="J1034" s="981" t="s">
        <v>416</v>
      </c>
      <c r="M1034" s="84"/>
    </row>
    <row r="1035" spans="1:13" x14ac:dyDescent="0.25">
      <c r="A1035" s="1177"/>
      <c r="B1035" s="1180"/>
      <c r="C1035" s="101"/>
      <c r="D1035" s="214" t="s">
        <v>9</v>
      </c>
      <c r="E1035" s="311">
        <f>E1039</f>
        <v>0</v>
      </c>
      <c r="F1035" s="84" t="s">
        <v>11</v>
      </c>
      <c r="G1035" s="311" t="s">
        <v>11</v>
      </c>
      <c r="H1035" s="89">
        <f>H1039</f>
        <v>0</v>
      </c>
      <c r="I1035" s="109" t="s">
        <v>11</v>
      </c>
      <c r="J1035" s="982"/>
      <c r="M1035" s="84"/>
    </row>
    <row r="1036" spans="1:13" x14ac:dyDescent="0.25">
      <c r="A1036" s="1177"/>
      <c r="B1036" s="1180"/>
      <c r="C1036" s="300" t="s">
        <v>201</v>
      </c>
      <c r="D1036" s="214" t="s">
        <v>10</v>
      </c>
      <c r="E1036" s="311">
        <f>E1040+E1043</f>
        <v>605</v>
      </c>
      <c r="F1036" s="84">
        <f>F1043</f>
        <v>605</v>
      </c>
      <c r="G1036" s="311">
        <f>G1043+G1046</f>
        <v>3135.4</v>
      </c>
      <c r="H1036" s="89">
        <f>H1040+H1043+H1046</f>
        <v>3135.4</v>
      </c>
      <c r="I1036" s="249">
        <f>(H1036/E1036)*100</f>
        <v>518.24793388429759</v>
      </c>
      <c r="J1036" s="982"/>
      <c r="M1036" s="84"/>
    </row>
    <row r="1037" spans="1:13" x14ac:dyDescent="0.25">
      <c r="A1037" s="1178"/>
      <c r="B1037" s="1181"/>
      <c r="C1037" s="102"/>
      <c r="D1037" s="305" t="s">
        <v>27</v>
      </c>
      <c r="E1037" s="312">
        <f>E1041+E1044</f>
        <v>19787</v>
      </c>
      <c r="F1037" s="67">
        <f>F1044</f>
        <v>19787</v>
      </c>
      <c r="G1037" s="312">
        <f>G1044</f>
        <v>30807.3</v>
      </c>
      <c r="H1037" s="90">
        <f>H1041+H1044</f>
        <v>30807.3</v>
      </c>
      <c r="I1037" s="200">
        <f>(H1037/E1037)*100</f>
        <v>155.6946480012129</v>
      </c>
      <c r="J1037" s="983"/>
      <c r="M1037" s="84"/>
    </row>
    <row r="1038" spans="1:13" x14ac:dyDescent="0.25">
      <c r="A1038" s="335"/>
      <c r="B1038" s="1182" t="s">
        <v>143</v>
      </c>
      <c r="C1038" s="101"/>
      <c r="D1038" s="336"/>
      <c r="E1038" s="311">
        <f>E1039+E1040+E1041</f>
        <v>0</v>
      </c>
      <c r="G1038" s="311"/>
      <c r="H1038" s="89">
        <f>H1039+H1040+H1041</f>
        <v>0</v>
      </c>
      <c r="I1038" s="109"/>
      <c r="J1038" s="298"/>
      <c r="L1038" s="84"/>
    </row>
    <row r="1039" spans="1:13" x14ac:dyDescent="0.25">
      <c r="A1039" s="335"/>
      <c r="B1039" s="1182"/>
      <c r="C1039" s="101"/>
      <c r="D1039" s="280" t="s">
        <v>9</v>
      </c>
      <c r="E1039" s="311">
        <v>0</v>
      </c>
      <c r="F1039" s="18" t="s">
        <v>11</v>
      </c>
      <c r="G1039" s="311" t="s">
        <v>11</v>
      </c>
      <c r="H1039" s="89">
        <v>0</v>
      </c>
      <c r="I1039" s="109" t="s">
        <v>11</v>
      </c>
      <c r="J1039" s="1001" t="s">
        <v>740</v>
      </c>
      <c r="L1039" s="84"/>
    </row>
    <row r="1040" spans="1:13" x14ac:dyDescent="0.25">
      <c r="A1040" s="335"/>
      <c r="B1040" s="1182"/>
      <c r="C1040" s="101"/>
      <c r="D1040" s="280" t="s">
        <v>10</v>
      </c>
      <c r="E1040" s="311">
        <v>0</v>
      </c>
      <c r="F1040" s="18" t="s">
        <v>11</v>
      </c>
      <c r="G1040" s="311" t="s">
        <v>11</v>
      </c>
      <c r="H1040" s="89">
        <v>0</v>
      </c>
      <c r="I1040" s="109" t="s">
        <v>11</v>
      </c>
      <c r="J1040" s="1001"/>
      <c r="L1040" s="84"/>
    </row>
    <row r="1041" spans="1:12" ht="16.5" customHeight="1" x14ac:dyDescent="0.25">
      <c r="A1041" s="335"/>
      <c r="B1041" s="1183"/>
      <c r="C1041" s="300"/>
      <c r="D1041" s="337" t="s">
        <v>27</v>
      </c>
      <c r="E1041" s="311">
        <v>0</v>
      </c>
      <c r="F1041" s="18" t="s">
        <v>11</v>
      </c>
      <c r="G1041" s="311" t="s">
        <v>11</v>
      </c>
      <c r="H1041" s="90">
        <v>0</v>
      </c>
      <c r="I1041" s="109" t="s">
        <v>11</v>
      </c>
      <c r="J1041" s="1002"/>
      <c r="L1041" s="84"/>
    </row>
    <row r="1042" spans="1:12" x14ac:dyDescent="0.25">
      <c r="A1042" s="1176"/>
      <c r="B1042" s="1184" t="s">
        <v>144</v>
      </c>
      <c r="C1042" s="103"/>
      <c r="D1042" s="216"/>
      <c r="E1042" s="310">
        <f>E1043+E1044</f>
        <v>20392</v>
      </c>
      <c r="F1042" s="60"/>
      <c r="G1042" s="310"/>
      <c r="H1042" s="88">
        <f>H1043+H1044</f>
        <v>30949.3</v>
      </c>
      <c r="I1042" s="158"/>
      <c r="J1042" s="1000" t="s">
        <v>667</v>
      </c>
    </row>
    <row r="1043" spans="1:12" ht="15.75" customHeight="1" x14ac:dyDescent="0.25">
      <c r="A1043" s="1177"/>
      <c r="B1043" s="1185"/>
      <c r="C1043" s="300" t="s">
        <v>201</v>
      </c>
      <c r="D1043" s="214" t="s">
        <v>10</v>
      </c>
      <c r="E1043" s="311">
        <v>605</v>
      </c>
      <c r="F1043" s="311">
        <v>605</v>
      </c>
      <c r="G1043" s="311">
        <v>142</v>
      </c>
      <c r="H1043" s="89">
        <v>142</v>
      </c>
      <c r="I1043" s="249">
        <f>(H1043/E1043)*100</f>
        <v>23.471074380165287</v>
      </c>
      <c r="J1043" s="1001"/>
    </row>
    <row r="1044" spans="1:12" x14ac:dyDescent="0.25">
      <c r="A1044" s="1178"/>
      <c r="B1044" s="1186"/>
      <c r="C1044" s="301"/>
      <c r="D1044" s="305" t="s">
        <v>27</v>
      </c>
      <c r="E1044" s="312">
        <v>19787</v>
      </c>
      <c r="F1044" s="312">
        <v>19787</v>
      </c>
      <c r="G1044" s="312">
        <v>30807.3</v>
      </c>
      <c r="H1044" s="90">
        <v>30807.3</v>
      </c>
      <c r="I1044" s="200">
        <f>(H1044/E1044)*100</f>
        <v>155.6946480012129</v>
      </c>
      <c r="J1044" s="1002"/>
    </row>
    <row r="1045" spans="1:12" x14ac:dyDescent="0.25">
      <c r="A1045" s="1176"/>
      <c r="B1045" s="1187" t="s">
        <v>145</v>
      </c>
      <c r="C1045" s="300"/>
      <c r="D1045" s="214"/>
      <c r="E1045" s="311"/>
      <c r="F1045" s="84"/>
      <c r="G1045" s="311"/>
      <c r="H1045" s="85"/>
      <c r="I1045" s="208"/>
      <c r="J1045" s="298"/>
    </row>
    <row r="1046" spans="1:12" ht="15.75" customHeight="1" x14ac:dyDescent="0.25">
      <c r="A1046" s="1177"/>
      <c r="B1046" s="1182"/>
      <c r="C1046" s="300" t="s">
        <v>201</v>
      </c>
      <c r="D1046" s="214" t="s">
        <v>10</v>
      </c>
      <c r="E1046" s="311">
        <v>0</v>
      </c>
      <c r="F1046" s="18" t="s">
        <v>11</v>
      </c>
      <c r="G1046" s="311">
        <v>2993.4</v>
      </c>
      <c r="H1046" s="7">
        <v>2993.4</v>
      </c>
      <c r="I1046" s="109" t="s">
        <v>11</v>
      </c>
      <c r="J1046" s="1001" t="s">
        <v>741</v>
      </c>
    </row>
    <row r="1047" spans="1:12" ht="25.5" customHeight="1" x14ac:dyDescent="0.25">
      <c r="A1047" s="1178"/>
      <c r="B1047" s="1183"/>
      <c r="C1047" s="108"/>
      <c r="D1047" s="305" t="s">
        <v>27</v>
      </c>
      <c r="E1047" s="311">
        <v>0</v>
      </c>
      <c r="F1047" s="18" t="s">
        <v>11</v>
      </c>
      <c r="G1047" s="311" t="s">
        <v>11</v>
      </c>
      <c r="H1047" s="7">
        <v>0</v>
      </c>
      <c r="I1047" s="109" t="s">
        <v>11</v>
      </c>
      <c r="J1047" s="1002"/>
    </row>
    <row r="1048" spans="1:12" x14ac:dyDescent="0.25">
      <c r="A1048" s="1176" t="s">
        <v>43</v>
      </c>
      <c r="B1048" s="1179" t="s">
        <v>146</v>
      </c>
      <c r="C1048" s="100"/>
      <c r="D1048" s="216"/>
      <c r="E1048" s="310">
        <f>E1053+E1057+E1060+E1065+E1070+E1072+E1077</f>
        <v>5126</v>
      </c>
      <c r="F1048" s="60"/>
      <c r="G1048" s="310"/>
      <c r="H1048" s="88">
        <f>H1053+H1057+H1060+H1065+H1070+H1072+H1077</f>
        <v>19991</v>
      </c>
      <c r="I1048" s="158"/>
      <c r="J1048" s="110"/>
    </row>
    <row r="1049" spans="1:12" x14ac:dyDescent="0.25">
      <c r="A1049" s="1177"/>
      <c r="B1049" s="1180"/>
      <c r="C1049" s="101"/>
      <c r="D1049" s="214" t="s">
        <v>8</v>
      </c>
      <c r="E1049" s="311">
        <v>0</v>
      </c>
      <c r="F1049" s="84" t="s">
        <v>11</v>
      </c>
      <c r="G1049" s="311">
        <f>G1061</f>
        <v>2026.7</v>
      </c>
      <c r="H1049" s="311">
        <f>H1061</f>
        <v>2026.7</v>
      </c>
      <c r="I1049" s="109" t="s">
        <v>11</v>
      </c>
      <c r="J1049" s="982" t="s">
        <v>667</v>
      </c>
    </row>
    <row r="1050" spans="1:12" x14ac:dyDescent="0.25">
      <c r="A1050" s="1177"/>
      <c r="B1050" s="1180"/>
      <c r="C1050" s="101"/>
      <c r="D1050" s="214" t="s">
        <v>9</v>
      </c>
      <c r="E1050" s="311">
        <f>E1054+E1062+E1067+E1074+E1079</f>
        <v>0</v>
      </c>
      <c r="F1050" s="84" t="s">
        <v>11</v>
      </c>
      <c r="G1050" s="311">
        <f>G1054+G1062+G1067</f>
        <v>17512.5</v>
      </c>
      <c r="H1050" s="311">
        <f>H1054+H1062+H1067</f>
        <v>17512.5</v>
      </c>
      <c r="I1050" s="109" t="s">
        <v>11</v>
      </c>
      <c r="J1050" s="982"/>
    </row>
    <row r="1051" spans="1:12" x14ac:dyDescent="0.25">
      <c r="A1051" s="1177"/>
      <c r="B1051" s="1180"/>
      <c r="C1051" s="300" t="s">
        <v>201</v>
      </c>
      <c r="D1051" s="214" t="s">
        <v>10</v>
      </c>
      <c r="E1051" s="311">
        <f>E1055+E1058+E1063+E1068+E1071+E1075+E1080</f>
        <v>5126</v>
      </c>
      <c r="F1051" s="311">
        <f>F1055+F1068</f>
        <v>5126</v>
      </c>
      <c r="G1051" s="311">
        <f>G1063+G1075</f>
        <v>451.8</v>
      </c>
      <c r="H1051" s="311">
        <f>H1063+H1075</f>
        <v>451.8</v>
      </c>
      <c r="I1051" s="249">
        <f>(H1051/E1051)*100</f>
        <v>8.8138899726882567</v>
      </c>
      <c r="J1051" s="982"/>
    </row>
    <row r="1052" spans="1:12" x14ac:dyDescent="0.25">
      <c r="A1052" s="1178"/>
      <c r="B1052" s="1181"/>
      <c r="C1052" s="102"/>
      <c r="D1052" s="305" t="s">
        <v>27</v>
      </c>
      <c r="E1052" s="312">
        <f>E1056+E1059+E1064+E1069+E1076+E1081</f>
        <v>0</v>
      </c>
      <c r="F1052" s="67" t="s">
        <v>11</v>
      </c>
      <c r="G1052" s="312" t="s">
        <v>11</v>
      </c>
      <c r="H1052" s="90">
        <f>H1056+H1064+H1069+H1076</f>
        <v>0</v>
      </c>
      <c r="I1052" s="159"/>
      <c r="J1052" s="983"/>
    </row>
    <row r="1053" spans="1:12" x14ac:dyDescent="0.25">
      <c r="A1053" s="1177"/>
      <c r="B1053" s="1185" t="s">
        <v>147</v>
      </c>
      <c r="C1053" s="300"/>
      <c r="D1053" s="213"/>
      <c r="E1053" s="311">
        <f>E1054+E1055+E1056</f>
        <v>3126</v>
      </c>
      <c r="G1053" s="311"/>
      <c r="H1053" s="7">
        <f>H1054+H1055+H1056</f>
        <v>5119</v>
      </c>
      <c r="I1053" s="109"/>
      <c r="J1053" s="298"/>
    </row>
    <row r="1054" spans="1:12" x14ac:dyDescent="0.25">
      <c r="A1054" s="1177"/>
      <c r="B1054" s="1185"/>
      <c r="C1054" s="300"/>
      <c r="D1054" s="214" t="s">
        <v>9</v>
      </c>
      <c r="E1054" s="311">
        <v>0</v>
      </c>
      <c r="F1054" s="18" t="s">
        <v>11</v>
      </c>
      <c r="G1054" s="311">
        <v>5119</v>
      </c>
      <c r="H1054" s="7">
        <v>5119</v>
      </c>
      <c r="I1054" s="109" t="s">
        <v>11</v>
      </c>
      <c r="J1054" s="1001" t="s">
        <v>667</v>
      </c>
    </row>
    <row r="1055" spans="1:12" x14ac:dyDescent="0.25">
      <c r="A1055" s="1177"/>
      <c r="B1055" s="1185"/>
      <c r="C1055" s="300" t="s">
        <v>201</v>
      </c>
      <c r="D1055" s="214" t="s">
        <v>10</v>
      </c>
      <c r="E1055" s="311">
        <v>3126</v>
      </c>
      <c r="F1055" s="18">
        <v>3126</v>
      </c>
      <c r="G1055" s="311" t="s">
        <v>11</v>
      </c>
      <c r="H1055" s="7">
        <v>0</v>
      </c>
      <c r="I1055" s="208" t="s">
        <v>11</v>
      </c>
      <c r="J1055" s="1001"/>
    </row>
    <row r="1056" spans="1:12" x14ac:dyDescent="0.25">
      <c r="A1056" s="1177"/>
      <c r="B1056" s="1185"/>
      <c r="C1056" s="300"/>
      <c r="D1056" s="217" t="s">
        <v>27</v>
      </c>
      <c r="E1056" s="311">
        <v>0</v>
      </c>
      <c r="F1056" s="18" t="s">
        <v>11</v>
      </c>
      <c r="G1056" s="311" t="s">
        <v>11</v>
      </c>
      <c r="H1056" s="7">
        <v>0</v>
      </c>
      <c r="I1056" s="109" t="s">
        <v>11</v>
      </c>
      <c r="J1056" s="1002"/>
    </row>
    <row r="1057" spans="1:10" x14ac:dyDescent="0.25">
      <c r="A1057" s="1176"/>
      <c r="B1057" s="1184" t="s">
        <v>148</v>
      </c>
      <c r="C1057" s="103"/>
      <c r="D1057" s="216"/>
      <c r="E1057" s="310">
        <f>E1058+E1059</f>
        <v>0</v>
      </c>
      <c r="F1057" s="310"/>
      <c r="G1057" s="310"/>
      <c r="H1057" s="88"/>
      <c r="I1057" s="158"/>
      <c r="J1057" s="1001" t="s">
        <v>740</v>
      </c>
    </row>
    <row r="1058" spans="1:10" x14ac:dyDescent="0.25">
      <c r="A1058" s="1177"/>
      <c r="B1058" s="1185"/>
      <c r="C1058" s="300" t="s">
        <v>11</v>
      </c>
      <c r="D1058" s="338" t="s">
        <v>10</v>
      </c>
      <c r="E1058" s="311">
        <v>0</v>
      </c>
      <c r="F1058" s="84" t="s">
        <v>11</v>
      </c>
      <c r="G1058" s="311" t="s">
        <v>11</v>
      </c>
      <c r="H1058" s="85" t="s">
        <v>11</v>
      </c>
      <c r="I1058" s="109" t="s">
        <v>11</v>
      </c>
      <c r="J1058" s="1001"/>
    </row>
    <row r="1059" spans="1:10" x14ac:dyDescent="0.25">
      <c r="A1059" s="1178"/>
      <c r="B1059" s="1186"/>
      <c r="C1059" s="288"/>
      <c r="D1059" s="217" t="s">
        <v>27</v>
      </c>
      <c r="E1059" s="312">
        <v>0</v>
      </c>
      <c r="F1059" s="67" t="s">
        <v>11</v>
      </c>
      <c r="G1059" s="312" t="s">
        <v>11</v>
      </c>
      <c r="H1059" s="87" t="s">
        <v>11</v>
      </c>
      <c r="I1059" s="159" t="s">
        <v>11</v>
      </c>
      <c r="J1059" s="1002"/>
    </row>
    <row r="1060" spans="1:10" x14ac:dyDescent="0.25">
      <c r="A1060" s="1176"/>
      <c r="B1060" s="1187" t="s">
        <v>149</v>
      </c>
      <c r="D1060" s="216"/>
      <c r="E1060" s="311">
        <f>E1061+E1062+E1063+E1064</f>
        <v>0</v>
      </c>
      <c r="F1060" s="311"/>
      <c r="G1060" s="311"/>
      <c r="H1060" s="311">
        <f>H1061+H1062+H1063+H1064</f>
        <v>2179.3000000000002</v>
      </c>
      <c r="I1060" s="109"/>
      <c r="J1060" s="298"/>
    </row>
    <row r="1061" spans="1:10" x14ac:dyDescent="0.25">
      <c r="A1061" s="1177"/>
      <c r="B1061" s="1182"/>
      <c r="C1061" s="339"/>
      <c r="D1061" s="214" t="s">
        <v>8</v>
      </c>
      <c r="E1061" s="84">
        <v>0</v>
      </c>
      <c r="F1061" s="311" t="s">
        <v>11</v>
      </c>
      <c r="G1061" s="84">
        <v>2026.7</v>
      </c>
      <c r="H1061" s="89">
        <v>2026.7</v>
      </c>
      <c r="I1061" s="86" t="s">
        <v>11</v>
      </c>
      <c r="J1061" s="298"/>
    </row>
    <row r="1062" spans="1:10" x14ac:dyDescent="0.25">
      <c r="A1062" s="1177"/>
      <c r="B1062" s="1185"/>
      <c r="C1062" s="339"/>
      <c r="D1062" s="338" t="s">
        <v>9</v>
      </c>
      <c r="E1062" s="84">
        <v>0</v>
      </c>
      <c r="F1062" s="311" t="s">
        <v>11</v>
      </c>
      <c r="G1062" s="84">
        <v>130.80000000000001</v>
      </c>
      <c r="H1062" s="89">
        <v>130.80000000000001</v>
      </c>
      <c r="I1062" s="86" t="s">
        <v>11</v>
      </c>
      <c r="J1062" s="1001" t="s">
        <v>741</v>
      </c>
    </row>
    <row r="1063" spans="1:10" x14ac:dyDescent="0.25">
      <c r="A1063" s="1177"/>
      <c r="B1063" s="1182"/>
      <c r="C1063" s="302" t="s">
        <v>201</v>
      </c>
      <c r="D1063" s="214" t="s">
        <v>10</v>
      </c>
      <c r="E1063" s="84">
        <v>0</v>
      </c>
      <c r="F1063" s="311" t="s">
        <v>11</v>
      </c>
      <c r="G1063" s="84">
        <v>21.8</v>
      </c>
      <c r="H1063" s="89">
        <v>21.8</v>
      </c>
      <c r="I1063" s="109" t="s">
        <v>11</v>
      </c>
      <c r="J1063" s="1001"/>
    </row>
    <row r="1064" spans="1:10" x14ac:dyDescent="0.25">
      <c r="A1064" s="1178"/>
      <c r="B1064" s="1183"/>
      <c r="C1064" s="340"/>
      <c r="D1064" s="341" t="s">
        <v>27</v>
      </c>
      <c r="E1064" s="105">
        <v>0</v>
      </c>
      <c r="F1064" s="312" t="s">
        <v>11</v>
      </c>
      <c r="G1064" s="104" t="s">
        <v>11</v>
      </c>
      <c r="H1064" s="87">
        <v>0</v>
      </c>
      <c r="I1064" s="159" t="s">
        <v>11</v>
      </c>
      <c r="J1064" s="1002"/>
    </row>
    <row r="1065" spans="1:10" x14ac:dyDescent="0.25">
      <c r="A1065" s="1177"/>
      <c r="B1065" s="1185" t="s">
        <v>150</v>
      </c>
      <c r="C1065" s="300"/>
      <c r="D1065" s="216"/>
      <c r="E1065" s="311">
        <f>E1066+E1067+E1068+E1069</f>
        <v>2000</v>
      </c>
      <c r="F1065" s="84"/>
      <c r="G1065" s="311"/>
      <c r="H1065" s="89">
        <f>H1066+H1067+H1068</f>
        <v>12262.7</v>
      </c>
      <c r="I1065" s="109"/>
      <c r="J1065" s="298"/>
    </row>
    <row r="1066" spans="1:10" x14ac:dyDescent="0.25">
      <c r="A1066" s="1177"/>
      <c r="B1066" s="1185"/>
      <c r="C1066" s="309"/>
      <c r="D1066" s="214" t="s">
        <v>8</v>
      </c>
      <c r="E1066" s="311">
        <v>0</v>
      </c>
      <c r="F1066" s="84" t="s">
        <v>11</v>
      </c>
      <c r="G1066" s="311" t="s">
        <v>11</v>
      </c>
      <c r="H1066" s="85">
        <v>0</v>
      </c>
      <c r="I1066" s="109" t="s">
        <v>11</v>
      </c>
      <c r="J1066" s="1001" t="s">
        <v>741</v>
      </c>
    </row>
    <row r="1067" spans="1:10" x14ac:dyDescent="0.25">
      <c r="A1067" s="1177"/>
      <c r="B1067" s="1185"/>
      <c r="C1067" s="339"/>
      <c r="D1067" s="214" t="s">
        <v>9</v>
      </c>
      <c r="E1067" s="311">
        <v>0</v>
      </c>
      <c r="F1067" s="84" t="s">
        <v>11</v>
      </c>
      <c r="G1067" s="311">
        <v>12262.7</v>
      </c>
      <c r="H1067" s="85">
        <v>12262.7</v>
      </c>
      <c r="I1067" s="109" t="s">
        <v>11</v>
      </c>
      <c r="J1067" s="1001"/>
    </row>
    <row r="1068" spans="1:10" x14ac:dyDescent="0.25">
      <c r="A1068" s="1177"/>
      <c r="B1068" s="1185"/>
      <c r="C1068" s="302" t="s">
        <v>201</v>
      </c>
      <c r="D1068" s="214" t="s">
        <v>10</v>
      </c>
      <c r="E1068" s="311">
        <v>2000</v>
      </c>
      <c r="F1068" s="84">
        <v>2000</v>
      </c>
      <c r="G1068" s="311" t="s">
        <v>11</v>
      </c>
      <c r="H1068" s="85">
        <v>0</v>
      </c>
      <c r="I1068" s="208" t="s">
        <v>11</v>
      </c>
      <c r="J1068" s="1001"/>
    </row>
    <row r="1069" spans="1:10" x14ac:dyDescent="0.25">
      <c r="A1069" s="1178"/>
      <c r="B1069" s="1186"/>
      <c r="C1069" s="301"/>
      <c r="D1069" s="217" t="s">
        <v>27</v>
      </c>
      <c r="E1069" s="312">
        <v>0</v>
      </c>
      <c r="F1069" s="67" t="s">
        <v>11</v>
      </c>
      <c r="G1069" s="312" t="s">
        <v>11</v>
      </c>
      <c r="H1069" s="87">
        <v>0</v>
      </c>
      <c r="I1069" s="159" t="s">
        <v>11</v>
      </c>
      <c r="J1069" s="291"/>
    </row>
    <row r="1070" spans="1:10" x14ac:dyDescent="0.25">
      <c r="A1070" s="1177"/>
      <c r="B1070" s="1185" t="s">
        <v>151</v>
      </c>
      <c r="C1070" s="300"/>
      <c r="D1070" s="216"/>
      <c r="E1070" s="311">
        <f>E1071</f>
        <v>0</v>
      </c>
      <c r="F1070" s="311"/>
      <c r="G1070" s="311"/>
      <c r="H1070" s="89">
        <f>H1071</f>
        <v>0</v>
      </c>
      <c r="I1070" s="109"/>
      <c r="J1070" s="298"/>
    </row>
    <row r="1071" spans="1:10" ht="47.25" customHeight="1" x14ac:dyDescent="0.25">
      <c r="A1071" s="1178"/>
      <c r="B1071" s="1186"/>
      <c r="C1071" s="303" t="s">
        <v>11</v>
      </c>
      <c r="D1071" s="305" t="s">
        <v>10</v>
      </c>
      <c r="E1071" s="312">
        <v>0</v>
      </c>
      <c r="F1071" s="67" t="s">
        <v>11</v>
      </c>
      <c r="G1071" s="312" t="s">
        <v>11</v>
      </c>
      <c r="H1071" s="87">
        <v>0</v>
      </c>
      <c r="I1071" s="159" t="s">
        <v>11</v>
      </c>
      <c r="J1071" s="291" t="s">
        <v>202</v>
      </c>
    </row>
    <row r="1072" spans="1:10" x14ac:dyDescent="0.25">
      <c r="A1072" s="1177"/>
      <c r="B1072" s="1185" t="s">
        <v>152</v>
      </c>
      <c r="C1072" s="300"/>
      <c r="D1072" s="336"/>
      <c r="E1072" s="311">
        <f>E1073+E1074+E1075+E1076</f>
        <v>0</v>
      </c>
      <c r="F1072" s="84"/>
      <c r="G1072" s="311"/>
      <c r="H1072" s="85">
        <f>H1073+H1074+H1075</f>
        <v>430</v>
      </c>
      <c r="I1072" s="109"/>
      <c r="J1072" s="298"/>
    </row>
    <row r="1073" spans="1:10" x14ac:dyDescent="0.25">
      <c r="A1073" s="1177"/>
      <c r="B1073" s="1185"/>
      <c r="C1073" s="339"/>
      <c r="D1073" s="280" t="s">
        <v>8</v>
      </c>
      <c r="E1073" s="311">
        <v>0</v>
      </c>
      <c r="F1073" s="84" t="s">
        <v>11</v>
      </c>
      <c r="G1073" s="311" t="s">
        <v>11</v>
      </c>
      <c r="H1073" s="85">
        <v>0</v>
      </c>
      <c r="I1073" s="311" t="s">
        <v>11</v>
      </c>
      <c r="J1073" s="110"/>
    </row>
    <row r="1074" spans="1:10" x14ac:dyDescent="0.25">
      <c r="A1074" s="1177"/>
      <c r="B1074" s="1185"/>
      <c r="C1074" s="339"/>
      <c r="D1074" s="6" t="s">
        <v>9</v>
      </c>
      <c r="E1074" s="311">
        <v>0</v>
      </c>
      <c r="F1074" s="84" t="s">
        <v>11</v>
      </c>
      <c r="G1074" s="311" t="s">
        <v>11</v>
      </c>
      <c r="H1074" s="85">
        <v>0</v>
      </c>
      <c r="I1074" s="311" t="s">
        <v>11</v>
      </c>
      <c r="J1074" s="110"/>
    </row>
    <row r="1075" spans="1:10" x14ac:dyDescent="0.25">
      <c r="A1075" s="1177"/>
      <c r="B1075" s="1185"/>
      <c r="C1075" s="300" t="s">
        <v>201</v>
      </c>
      <c r="D1075" s="280" t="s">
        <v>10</v>
      </c>
      <c r="E1075" s="311">
        <v>0</v>
      </c>
      <c r="F1075" s="84" t="s">
        <v>11</v>
      </c>
      <c r="G1075" s="311">
        <v>430</v>
      </c>
      <c r="H1075" s="85">
        <v>430</v>
      </c>
      <c r="I1075" s="311" t="s">
        <v>11</v>
      </c>
      <c r="J1075" s="298" t="s">
        <v>741</v>
      </c>
    </row>
    <row r="1076" spans="1:10" x14ac:dyDescent="0.25">
      <c r="A1076" s="1178"/>
      <c r="B1076" s="1186"/>
      <c r="C1076" s="301"/>
      <c r="D1076" s="341" t="s">
        <v>27</v>
      </c>
      <c r="E1076" s="312">
        <v>0</v>
      </c>
      <c r="F1076" s="67" t="s">
        <v>11</v>
      </c>
      <c r="G1076" s="312" t="s">
        <v>11</v>
      </c>
      <c r="H1076" s="87">
        <v>0</v>
      </c>
      <c r="I1076" s="312" t="s">
        <v>11</v>
      </c>
      <c r="J1076" s="291"/>
    </row>
    <row r="1077" spans="1:10" x14ac:dyDescent="0.25">
      <c r="A1077" s="1177"/>
      <c r="B1077" s="1185" t="s">
        <v>153</v>
      </c>
      <c r="C1077" s="300"/>
      <c r="D1077" s="336"/>
      <c r="E1077" s="311">
        <f>E1078+E1079+E1080+E1081</f>
        <v>0</v>
      </c>
      <c r="F1077" s="84"/>
      <c r="G1077" s="311"/>
      <c r="H1077" s="85"/>
      <c r="I1077" s="109"/>
      <c r="J1077" s="298"/>
    </row>
    <row r="1078" spans="1:10" x14ac:dyDescent="0.25">
      <c r="A1078" s="1177"/>
      <c r="B1078" s="1185"/>
      <c r="C1078" s="339"/>
      <c r="D1078" s="280" t="s">
        <v>8</v>
      </c>
      <c r="E1078" s="311">
        <v>0</v>
      </c>
      <c r="F1078" s="84" t="s">
        <v>11</v>
      </c>
      <c r="G1078" s="311" t="s">
        <v>11</v>
      </c>
      <c r="H1078" s="84" t="s">
        <v>11</v>
      </c>
      <c r="I1078" s="311" t="s">
        <v>11</v>
      </c>
      <c r="J1078" s="1001" t="s">
        <v>742</v>
      </c>
    </row>
    <row r="1079" spans="1:10" x14ac:dyDescent="0.25">
      <c r="A1079" s="1177"/>
      <c r="B1079" s="1185"/>
      <c r="C1079" s="339"/>
      <c r="D1079" s="6" t="s">
        <v>9</v>
      </c>
      <c r="E1079" s="311">
        <v>0</v>
      </c>
      <c r="F1079" s="84" t="s">
        <v>11</v>
      </c>
      <c r="G1079" s="311" t="s">
        <v>11</v>
      </c>
      <c r="H1079" s="84" t="s">
        <v>11</v>
      </c>
      <c r="I1079" s="311" t="s">
        <v>11</v>
      </c>
      <c r="J1079" s="1001"/>
    </row>
    <row r="1080" spans="1:10" x14ac:dyDescent="0.25">
      <c r="A1080" s="1177"/>
      <c r="B1080" s="1185"/>
      <c r="C1080" s="302" t="s">
        <v>11</v>
      </c>
      <c r="D1080" s="280" t="s">
        <v>10</v>
      </c>
      <c r="E1080" s="311">
        <v>0</v>
      </c>
      <c r="F1080" s="84" t="s">
        <v>11</v>
      </c>
      <c r="G1080" s="311" t="s">
        <v>11</v>
      </c>
      <c r="H1080" s="84" t="s">
        <v>11</v>
      </c>
      <c r="I1080" s="311" t="s">
        <v>11</v>
      </c>
      <c r="J1080" s="1001"/>
    </row>
    <row r="1081" spans="1:10" x14ac:dyDescent="0.25">
      <c r="A1081" s="1178"/>
      <c r="B1081" s="1186"/>
      <c r="C1081" s="288"/>
      <c r="D1081" s="66" t="s">
        <v>27</v>
      </c>
      <c r="E1081" s="312">
        <v>0</v>
      </c>
      <c r="F1081" s="67" t="s">
        <v>11</v>
      </c>
      <c r="G1081" s="312" t="s">
        <v>11</v>
      </c>
      <c r="H1081" s="67" t="s">
        <v>11</v>
      </c>
      <c r="I1081" s="312" t="s">
        <v>11</v>
      </c>
      <c r="J1081" s="291"/>
    </row>
    <row r="1082" spans="1:10" x14ac:dyDescent="0.25">
      <c r="A1082" s="1177" t="s">
        <v>34</v>
      </c>
      <c r="B1082" s="1180" t="s">
        <v>154</v>
      </c>
      <c r="C1082" s="101"/>
      <c r="D1082" s="336"/>
      <c r="E1082" s="311">
        <f>E1086+E1088+E1091+E1094+E1098</f>
        <v>1030</v>
      </c>
      <c r="F1082" s="84"/>
      <c r="G1082" s="311"/>
      <c r="H1082" s="85">
        <f>H1086+H1088+H1091+H1094+H1098</f>
        <v>720</v>
      </c>
      <c r="I1082" s="109"/>
      <c r="J1082" s="981" t="s">
        <v>667</v>
      </c>
    </row>
    <row r="1083" spans="1:10" ht="15.75" customHeight="1" x14ac:dyDescent="0.25">
      <c r="A1083" s="1177"/>
      <c r="B1083" s="1180"/>
      <c r="C1083" s="101"/>
      <c r="D1083" s="342" t="s">
        <v>9</v>
      </c>
      <c r="E1083" s="311">
        <f>E1095</f>
        <v>0</v>
      </c>
      <c r="F1083" s="84" t="s">
        <v>11</v>
      </c>
      <c r="G1083" s="311">
        <f>G1095</f>
        <v>120</v>
      </c>
      <c r="H1083" s="85">
        <f>H1095</f>
        <v>120</v>
      </c>
      <c r="I1083" s="109" t="s">
        <v>11</v>
      </c>
      <c r="J1083" s="982"/>
    </row>
    <row r="1084" spans="1:10" x14ac:dyDescent="0.25">
      <c r="A1084" s="1177"/>
      <c r="B1084" s="1180"/>
      <c r="C1084" s="300" t="s">
        <v>201</v>
      </c>
      <c r="D1084" s="280" t="s">
        <v>10</v>
      </c>
      <c r="E1084" s="311">
        <f>E1087+E1089+E1092+E1096+E1099</f>
        <v>1030</v>
      </c>
      <c r="F1084" s="84">
        <f>F1089+F1092+F1096+F1099</f>
        <v>1030</v>
      </c>
      <c r="G1084" s="311">
        <f>G1092+G1099</f>
        <v>600</v>
      </c>
      <c r="H1084" s="85">
        <f>H1087+H1089+H1092+H1096+H1099</f>
        <v>600</v>
      </c>
      <c r="I1084" s="208">
        <f>(H1084/E1084)*100</f>
        <v>58.252427184466015</v>
      </c>
      <c r="J1084" s="982"/>
    </row>
    <row r="1085" spans="1:10" ht="8.25" customHeight="1" x14ac:dyDescent="0.25">
      <c r="A1085" s="1178"/>
      <c r="B1085" s="1181"/>
      <c r="C1085" s="102"/>
      <c r="D1085" s="343"/>
      <c r="E1085" s="312"/>
      <c r="F1085" s="67"/>
      <c r="G1085" s="312"/>
      <c r="H1085" s="87"/>
      <c r="I1085" s="159"/>
      <c r="J1085" s="983"/>
    </row>
    <row r="1086" spans="1:10" x14ac:dyDescent="0.25">
      <c r="A1086" s="1177"/>
      <c r="B1086" s="1185" t="s">
        <v>155</v>
      </c>
      <c r="C1086" s="300"/>
      <c r="D1086" s="336"/>
      <c r="E1086" s="311">
        <f>E1087</f>
        <v>0</v>
      </c>
      <c r="F1086" s="84"/>
      <c r="G1086" s="311"/>
      <c r="H1086" s="85">
        <f>H1087</f>
        <v>0</v>
      </c>
      <c r="I1086" s="109"/>
      <c r="J1086" s="1000" t="s">
        <v>202</v>
      </c>
    </row>
    <row r="1087" spans="1:10" ht="26.25" customHeight="1" x14ac:dyDescent="0.25">
      <c r="A1087" s="1178"/>
      <c r="B1087" s="1186"/>
      <c r="C1087" s="301" t="s">
        <v>11</v>
      </c>
      <c r="D1087" s="341" t="s">
        <v>10</v>
      </c>
      <c r="E1087" s="312">
        <v>0</v>
      </c>
      <c r="F1087" s="67" t="s">
        <v>11</v>
      </c>
      <c r="G1087" s="312" t="s">
        <v>11</v>
      </c>
      <c r="H1087" s="87">
        <v>0</v>
      </c>
      <c r="I1087" s="159" t="s">
        <v>11</v>
      </c>
      <c r="J1087" s="1002"/>
    </row>
    <row r="1088" spans="1:10" x14ac:dyDescent="0.25">
      <c r="A1088" s="1177"/>
      <c r="B1088" s="1190" t="s">
        <v>156</v>
      </c>
      <c r="C1088" s="300"/>
      <c r="D1088" s="336"/>
      <c r="E1088" s="311">
        <f>E1089</f>
        <v>50</v>
      </c>
      <c r="F1088" s="84"/>
      <c r="G1088" s="311"/>
      <c r="H1088" s="85">
        <f>H1089</f>
        <v>0</v>
      </c>
      <c r="I1088" s="109"/>
      <c r="J1088" s="1000" t="s">
        <v>202</v>
      </c>
    </row>
    <row r="1089" spans="1:10" x14ac:dyDescent="0.25">
      <c r="A1089" s="1177"/>
      <c r="B1089" s="1190"/>
      <c r="C1089" s="302" t="s">
        <v>11</v>
      </c>
      <c r="D1089" s="280" t="s">
        <v>10</v>
      </c>
      <c r="E1089" s="311">
        <v>50</v>
      </c>
      <c r="F1089" s="84">
        <v>50</v>
      </c>
      <c r="G1089" s="311" t="s">
        <v>11</v>
      </c>
      <c r="H1089" s="85">
        <v>0</v>
      </c>
      <c r="I1089" s="109" t="s">
        <v>11</v>
      </c>
      <c r="J1089" s="1001"/>
    </row>
    <row r="1090" spans="1:10" ht="33.75" customHeight="1" x14ac:dyDescent="0.25">
      <c r="A1090" s="1178"/>
      <c r="B1090" s="1191"/>
      <c r="C1090" s="303"/>
      <c r="D1090" s="343"/>
      <c r="E1090" s="312"/>
      <c r="F1090" s="67"/>
      <c r="G1090" s="312"/>
      <c r="H1090" s="87"/>
      <c r="I1090" s="159"/>
      <c r="J1090" s="1002"/>
    </row>
    <row r="1091" spans="1:10" x14ac:dyDescent="0.25">
      <c r="A1091" s="1177"/>
      <c r="B1091" s="1190" t="s">
        <v>157</v>
      </c>
      <c r="C1091" s="302"/>
      <c r="D1091" s="336"/>
      <c r="E1091" s="311">
        <f>E1092</f>
        <v>550</v>
      </c>
      <c r="F1091" s="84"/>
      <c r="G1091" s="311"/>
      <c r="H1091" s="85">
        <f>H1092</f>
        <v>550</v>
      </c>
      <c r="I1091" s="109"/>
      <c r="J1091" s="298"/>
    </row>
    <row r="1092" spans="1:10" x14ac:dyDescent="0.25">
      <c r="A1092" s="1177"/>
      <c r="B1092" s="1190"/>
      <c r="C1092" s="300" t="s">
        <v>201</v>
      </c>
      <c r="D1092" s="280" t="s">
        <v>10</v>
      </c>
      <c r="E1092" s="311">
        <v>550</v>
      </c>
      <c r="F1092" s="84">
        <v>550</v>
      </c>
      <c r="G1092" s="311">
        <v>550</v>
      </c>
      <c r="H1092" s="85">
        <v>550</v>
      </c>
      <c r="I1092" s="208">
        <f>(H1092/E1092)*100</f>
        <v>100</v>
      </c>
      <c r="J1092" s="298" t="s">
        <v>741</v>
      </c>
    </row>
    <row r="1093" spans="1:10" ht="23.25" customHeight="1" x14ac:dyDescent="0.25">
      <c r="A1093" s="1178"/>
      <c r="B1093" s="1191"/>
      <c r="C1093" s="288"/>
      <c r="D1093" s="343"/>
      <c r="E1093" s="312"/>
      <c r="F1093" s="67"/>
      <c r="G1093" s="312"/>
      <c r="H1093" s="87"/>
      <c r="I1093" s="159"/>
      <c r="J1093" s="291"/>
    </row>
    <row r="1094" spans="1:10" x14ac:dyDescent="0.25">
      <c r="A1094" s="1176"/>
      <c r="B1094" s="1229" t="s">
        <v>158</v>
      </c>
      <c r="C1094" s="103"/>
      <c r="D1094" s="344"/>
      <c r="E1094" s="310">
        <f>E1096</f>
        <v>280</v>
      </c>
      <c r="F1094" s="60"/>
      <c r="G1094" s="310"/>
      <c r="H1094" s="345">
        <f>H1096+H1095</f>
        <v>120</v>
      </c>
      <c r="I1094" s="158"/>
      <c r="J1094" s="290"/>
    </row>
    <row r="1095" spans="1:10" x14ac:dyDescent="0.25">
      <c r="A1095" s="1177"/>
      <c r="B1095" s="1190"/>
      <c r="C1095" s="300"/>
      <c r="D1095" s="342" t="s">
        <v>9</v>
      </c>
      <c r="E1095" s="311">
        <v>0</v>
      </c>
      <c r="F1095" s="84" t="s">
        <v>11</v>
      </c>
      <c r="G1095" s="311">
        <v>120</v>
      </c>
      <c r="H1095" s="85">
        <v>120</v>
      </c>
      <c r="I1095" s="109" t="s">
        <v>11</v>
      </c>
      <c r="J1095" s="298" t="s">
        <v>741</v>
      </c>
    </row>
    <row r="1096" spans="1:10" x14ac:dyDescent="0.25">
      <c r="A1096" s="1177"/>
      <c r="B1096" s="1190"/>
      <c r="C1096" s="302" t="s">
        <v>11</v>
      </c>
      <c r="D1096" s="280" t="s">
        <v>10</v>
      </c>
      <c r="E1096" s="311">
        <v>280</v>
      </c>
      <c r="F1096" s="84">
        <v>280</v>
      </c>
      <c r="G1096" s="311" t="s">
        <v>11</v>
      </c>
      <c r="H1096" s="85">
        <v>0</v>
      </c>
      <c r="I1096" s="109" t="s">
        <v>11</v>
      </c>
      <c r="J1096" s="298"/>
    </row>
    <row r="1097" spans="1:10" ht="31.5" customHeight="1" x14ac:dyDescent="0.25">
      <c r="A1097" s="1178"/>
      <c r="B1097" s="1191"/>
      <c r="C1097" s="301"/>
      <c r="D1097" s="343"/>
      <c r="E1097" s="312"/>
      <c r="F1097" s="67"/>
      <c r="G1097" s="312"/>
      <c r="H1097" s="87"/>
      <c r="I1097" s="159"/>
      <c r="J1097" s="107"/>
    </row>
    <row r="1098" spans="1:10" x14ac:dyDescent="0.25">
      <c r="A1098" s="1177"/>
      <c r="B1098" s="1190" t="s">
        <v>159</v>
      </c>
      <c r="C1098" s="300"/>
      <c r="D1098" s="336"/>
      <c r="E1098" s="311">
        <f>E1099</f>
        <v>150</v>
      </c>
      <c r="F1098" s="84"/>
      <c r="G1098" s="311"/>
      <c r="H1098" s="85">
        <f>H1099</f>
        <v>50</v>
      </c>
      <c r="I1098" s="109"/>
      <c r="J1098" s="110"/>
    </row>
    <row r="1099" spans="1:10" x14ac:dyDescent="0.25">
      <c r="A1099" s="1177"/>
      <c r="B1099" s="1190"/>
      <c r="C1099" s="300" t="s">
        <v>201</v>
      </c>
      <c r="D1099" s="280" t="s">
        <v>10</v>
      </c>
      <c r="E1099" s="311">
        <v>150</v>
      </c>
      <c r="F1099" s="84">
        <v>150</v>
      </c>
      <c r="G1099" s="311">
        <v>50</v>
      </c>
      <c r="H1099" s="85">
        <v>50</v>
      </c>
      <c r="I1099" s="208">
        <f>(H1099/E1099)*100</f>
        <v>33.333333333333329</v>
      </c>
      <c r="J1099" s="298" t="s">
        <v>741</v>
      </c>
    </row>
    <row r="1100" spans="1:10" x14ac:dyDescent="0.25">
      <c r="A1100" s="1178"/>
      <c r="B1100" s="1191"/>
      <c r="C1100" s="301"/>
      <c r="D1100" s="343"/>
      <c r="E1100" s="312"/>
      <c r="F1100" s="67"/>
      <c r="G1100" s="312"/>
      <c r="H1100" s="87"/>
      <c r="I1100" s="159"/>
      <c r="J1100" s="291"/>
    </row>
    <row r="1101" spans="1:10" x14ac:dyDescent="0.25">
      <c r="A1101" s="1177" t="s">
        <v>44</v>
      </c>
      <c r="B1101" s="1180" t="s">
        <v>160</v>
      </c>
      <c r="C1101" s="101"/>
      <c r="D1101" s="336"/>
      <c r="E1101" s="311">
        <f>E1104+E1107+E1109+E1111+E1114+E1116+E1118</f>
        <v>1950</v>
      </c>
      <c r="F1101" s="311"/>
      <c r="G1101" s="311"/>
      <c r="H1101" s="89">
        <f>H1104+H1107+H1109+H1111+H1114+H1116+H1118</f>
        <v>96.5</v>
      </c>
      <c r="I1101" s="109"/>
      <c r="J1101" s="298"/>
    </row>
    <row r="1102" spans="1:10" x14ac:dyDescent="0.25">
      <c r="A1102" s="1177"/>
      <c r="B1102" s="1180"/>
      <c r="C1102" s="300" t="s">
        <v>201</v>
      </c>
      <c r="D1102" s="280" t="s">
        <v>10</v>
      </c>
      <c r="E1102" s="311">
        <f>E1105+E1108+E1110+E1112+E1115+E1117+E1119</f>
        <v>1950</v>
      </c>
      <c r="F1102" s="311">
        <f>F1105+F1108+F1110+F1112+F1115+F1119</f>
        <v>1950</v>
      </c>
      <c r="G1102" s="311">
        <f>G1112+G1119</f>
        <v>96.5</v>
      </c>
      <c r="H1102" s="89">
        <f>H1105+H1108+H1110+H1112+H1115+H1117+H1119</f>
        <v>96.5</v>
      </c>
      <c r="I1102" s="249">
        <f>(H1102/E1102)*100</f>
        <v>4.9487179487179489</v>
      </c>
      <c r="J1102" s="298"/>
    </row>
    <row r="1103" spans="1:10" x14ac:dyDescent="0.25">
      <c r="A1103" s="1178"/>
      <c r="B1103" s="1181"/>
      <c r="C1103" s="102"/>
      <c r="D1103" s="343"/>
      <c r="E1103" s="312"/>
      <c r="F1103" s="67"/>
      <c r="G1103" s="312"/>
      <c r="H1103" s="87"/>
      <c r="I1103" s="159"/>
      <c r="J1103" s="291"/>
    </row>
    <row r="1104" spans="1:10" x14ac:dyDescent="0.25">
      <c r="A1104" s="1177"/>
      <c r="B1104" s="1188" t="s">
        <v>161</v>
      </c>
      <c r="C1104" s="300"/>
      <c r="D1104" s="336"/>
      <c r="E1104" s="311">
        <f>E1105</f>
        <v>1550</v>
      </c>
      <c r="F1104" s="84"/>
      <c r="G1104" s="311"/>
      <c r="H1104" s="85">
        <f>H1105</f>
        <v>0</v>
      </c>
      <c r="I1104" s="109"/>
      <c r="J1104" s="1000" t="s">
        <v>743</v>
      </c>
    </row>
    <row r="1105" spans="1:10" x14ac:dyDescent="0.25">
      <c r="A1105" s="1177"/>
      <c r="B1105" s="1188"/>
      <c r="C1105" s="302" t="s">
        <v>11</v>
      </c>
      <c r="D1105" s="280" t="s">
        <v>10</v>
      </c>
      <c r="E1105" s="311">
        <v>1550</v>
      </c>
      <c r="F1105" s="84">
        <v>1550</v>
      </c>
      <c r="G1105" s="311" t="s">
        <v>11</v>
      </c>
      <c r="H1105" s="85">
        <v>0</v>
      </c>
      <c r="I1105" s="208" t="s">
        <v>11</v>
      </c>
      <c r="J1105" s="1001"/>
    </row>
    <row r="1106" spans="1:10" ht="9.75" customHeight="1" x14ac:dyDescent="0.25">
      <c r="A1106" s="1178"/>
      <c r="B1106" s="1189"/>
      <c r="C1106" s="301"/>
      <c r="D1106" s="343"/>
      <c r="E1106" s="312"/>
      <c r="F1106" s="67"/>
      <c r="G1106" s="312"/>
      <c r="H1106" s="87"/>
      <c r="I1106" s="159"/>
      <c r="J1106" s="1002"/>
    </row>
    <row r="1107" spans="1:10" x14ac:dyDescent="0.25">
      <c r="A1107" s="1177"/>
      <c r="B1107" s="1188" t="s">
        <v>162</v>
      </c>
      <c r="C1107" s="300"/>
      <c r="D1107" s="231"/>
      <c r="E1107" s="311">
        <f>E1108</f>
        <v>50</v>
      </c>
      <c r="F1107" s="311"/>
      <c r="G1107" s="311"/>
      <c r="H1107" s="89">
        <f>H1108</f>
        <v>0</v>
      </c>
      <c r="I1107" s="109"/>
      <c r="J1107" s="298"/>
    </row>
    <row r="1108" spans="1:10" ht="25.5" customHeight="1" x14ac:dyDescent="0.25">
      <c r="A1108" s="1178"/>
      <c r="B1108" s="1189"/>
      <c r="C1108" s="303"/>
      <c r="D1108" s="280" t="s">
        <v>10</v>
      </c>
      <c r="E1108" s="312">
        <v>50</v>
      </c>
      <c r="F1108" s="67">
        <v>50</v>
      </c>
      <c r="G1108" s="312" t="s">
        <v>11</v>
      </c>
      <c r="H1108" s="87">
        <v>0</v>
      </c>
      <c r="I1108" s="159" t="s">
        <v>11</v>
      </c>
      <c r="J1108" s="291"/>
    </row>
    <row r="1109" spans="1:10" x14ac:dyDescent="0.25">
      <c r="A1109" s="1177"/>
      <c r="B1109" s="1185" t="s">
        <v>163</v>
      </c>
      <c r="C1109" s="300"/>
      <c r="D1109" s="344"/>
      <c r="E1109" s="311">
        <f>E1110</f>
        <v>50</v>
      </c>
      <c r="F1109" s="84"/>
      <c r="G1109" s="311"/>
      <c r="H1109" s="85">
        <f>H1110</f>
        <v>0</v>
      </c>
      <c r="I1109" s="109"/>
      <c r="J1109" s="298"/>
    </row>
    <row r="1110" spans="1:10" x14ac:dyDescent="0.25">
      <c r="A1110" s="1178"/>
      <c r="B1110" s="1186"/>
      <c r="C1110" s="301" t="s">
        <v>11</v>
      </c>
      <c r="D1110" s="346" t="s">
        <v>10</v>
      </c>
      <c r="E1110" s="312">
        <v>50</v>
      </c>
      <c r="F1110" s="67">
        <v>50</v>
      </c>
      <c r="G1110" s="312" t="s">
        <v>11</v>
      </c>
      <c r="H1110" s="87">
        <v>0</v>
      </c>
      <c r="I1110" s="200" t="s">
        <v>11</v>
      </c>
      <c r="J1110" s="291" t="s">
        <v>741</v>
      </c>
    </row>
    <row r="1111" spans="1:10" x14ac:dyDescent="0.25">
      <c r="A1111" s="335"/>
      <c r="B1111" s="1230" t="s">
        <v>164</v>
      </c>
      <c r="C1111" s="300"/>
      <c r="D1111" s="336"/>
      <c r="E1111" s="311">
        <f>E1112</f>
        <v>50</v>
      </c>
      <c r="F1111" s="311"/>
      <c r="G1111" s="311"/>
      <c r="H1111" s="89">
        <f>H1112</f>
        <v>7</v>
      </c>
      <c r="I1111" s="109"/>
      <c r="J1111" s="1000" t="s">
        <v>744</v>
      </c>
    </row>
    <row r="1112" spans="1:10" x14ac:dyDescent="0.25">
      <c r="A1112" s="1177"/>
      <c r="B1112" s="1231"/>
      <c r="C1112" s="300" t="s">
        <v>201</v>
      </c>
      <c r="D1112" s="280" t="s">
        <v>10</v>
      </c>
      <c r="E1112" s="311">
        <v>50</v>
      </c>
      <c r="F1112" s="311">
        <v>50</v>
      </c>
      <c r="G1112" s="311">
        <v>7</v>
      </c>
      <c r="H1112" s="347">
        <v>7</v>
      </c>
      <c r="I1112" s="208">
        <f>(H1112/E1112)*100</f>
        <v>14.000000000000002</v>
      </c>
      <c r="J1112" s="1001"/>
    </row>
    <row r="1113" spans="1:10" x14ac:dyDescent="0.25">
      <c r="A1113" s="1178"/>
      <c r="B1113" s="1232"/>
      <c r="C1113" s="288"/>
      <c r="D1113" s="343"/>
      <c r="E1113" s="312"/>
      <c r="F1113" s="67"/>
      <c r="G1113" s="312"/>
      <c r="H1113" s="87"/>
      <c r="I1113" s="159"/>
      <c r="J1113" s="1002"/>
    </row>
    <row r="1114" spans="1:10" x14ac:dyDescent="0.25">
      <c r="A1114" s="1177"/>
      <c r="B1114" s="1188" t="s">
        <v>165</v>
      </c>
      <c r="C1114" s="300"/>
      <c r="D1114" s="336"/>
      <c r="E1114" s="311">
        <f>E1115</f>
        <v>50</v>
      </c>
      <c r="F1114" s="84"/>
      <c r="G1114" s="311"/>
      <c r="H1114" s="85">
        <f>H1115</f>
        <v>0</v>
      </c>
      <c r="I1114" s="109"/>
      <c r="J1114" s="298"/>
    </row>
    <row r="1115" spans="1:10" ht="24.75" customHeight="1" x14ac:dyDescent="0.25">
      <c r="A1115" s="1178"/>
      <c r="B1115" s="1189"/>
      <c r="C1115" s="303" t="s">
        <v>11</v>
      </c>
      <c r="D1115" s="346" t="s">
        <v>10</v>
      </c>
      <c r="E1115" s="312">
        <v>50</v>
      </c>
      <c r="F1115" s="67">
        <v>50</v>
      </c>
      <c r="G1115" s="312" t="s">
        <v>11</v>
      </c>
      <c r="H1115" s="87">
        <v>0</v>
      </c>
      <c r="I1115" s="200" t="s">
        <v>11</v>
      </c>
      <c r="J1115" s="291" t="s">
        <v>741</v>
      </c>
    </row>
    <row r="1116" spans="1:10" x14ac:dyDescent="0.25">
      <c r="A1116" s="1177"/>
      <c r="B1116" s="1188" t="s">
        <v>166</v>
      </c>
      <c r="C1116" s="300"/>
      <c r="D1116" s="336"/>
      <c r="E1116" s="311">
        <f>E1117</f>
        <v>0</v>
      </c>
      <c r="F1116" s="311"/>
      <c r="G1116" s="311"/>
      <c r="H1116" s="89">
        <f>H1117</f>
        <v>0</v>
      </c>
      <c r="I1116" s="109"/>
      <c r="J1116" s="1001" t="s">
        <v>741</v>
      </c>
    </row>
    <row r="1117" spans="1:10" ht="35.25" customHeight="1" x14ac:dyDescent="0.25">
      <c r="A1117" s="1178"/>
      <c r="B1117" s="1189"/>
      <c r="C1117" s="301" t="s">
        <v>11</v>
      </c>
      <c r="D1117" s="346" t="s">
        <v>10</v>
      </c>
      <c r="E1117" s="312">
        <v>0</v>
      </c>
      <c r="F1117" s="67" t="s">
        <v>11</v>
      </c>
      <c r="G1117" s="312" t="s">
        <v>11</v>
      </c>
      <c r="H1117" s="87">
        <v>0</v>
      </c>
      <c r="I1117" s="159" t="s">
        <v>11</v>
      </c>
      <c r="J1117" s="1002"/>
    </row>
    <row r="1118" spans="1:10" x14ac:dyDescent="0.25">
      <c r="A1118" s="1177"/>
      <c r="B1118" s="1185" t="s">
        <v>167</v>
      </c>
      <c r="C1118" s="300"/>
      <c r="D1118" s="336"/>
      <c r="E1118" s="311">
        <f>E1119</f>
        <v>200</v>
      </c>
      <c r="F1118" s="84"/>
      <c r="G1118" s="311"/>
      <c r="H1118" s="85">
        <f>H1119</f>
        <v>89.5</v>
      </c>
      <c r="I1118" s="109"/>
      <c r="J1118" s="1001" t="s">
        <v>745</v>
      </c>
    </row>
    <row r="1119" spans="1:10" x14ac:dyDescent="0.25">
      <c r="A1119" s="1177"/>
      <c r="B1119" s="1185"/>
      <c r="C1119" s="300" t="s">
        <v>201</v>
      </c>
      <c r="D1119" s="280" t="s">
        <v>10</v>
      </c>
      <c r="E1119" s="311">
        <v>200</v>
      </c>
      <c r="F1119" s="84">
        <v>200</v>
      </c>
      <c r="G1119" s="311">
        <v>89.5</v>
      </c>
      <c r="H1119" s="85">
        <v>89.5</v>
      </c>
      <c r="I1119" s="208">
        <f>(H1119/E1119)*100</f>
        <v>44.75</v>
      </c>
      <c r="J1119" s="1001"/>
    </row>
    <row r="1120" spans="1:10" ht="15" customHeight="1" x14ac:dyDescent="0.25">
      <c r="A1120" s="1178"/>
      <c r="B1120" s="1186"/>
      <c r="C1120" s="301"/>
      <c r="D1120" s="343"/>
      <c r="E1120" s="312"/>
      <c r="F1120" s="67"/>
      <c r="G1120" s="312"/>
      <c r="H1120" s="87"/>
      <c r="I1120" s="159"/>
      <c r="J1120" s="1002"/>
    </row>
    <row r="1121" spans="1:10" x14ac:dyDescent="0.25">
      <c r="A1121" s="1177" t="s">
        <v>45</v>
      </c>
      <c r="B1121" s="1180" t="s">
        <v>168</v>
      </c>
      <c r="C1121" s="101"/>
      <c r="D1121" s="336"/>
      <c r="E1121" s="311">
        <f>E1122+E1123+E1124</f>
        <v>11124.6</v>
      </c>
      <c r="F1121" s="84"/>
      <c r="G1121" s="311"/>
      <c r="H1121" s="89">
        <f>H1122+H1123+H1124</f>
        <v>9413.7000000000007</v>
      </c>
      <c r="I1121" s="109"/>
      <c r="J1121" s="981" t="s">
        <v>672</v>
      </c>
    </row>
    <row r="1122" spans="1:10" ht="15.75" customHeight="1" x14ac:dyDescent="0.25">
      <c r="A1122" s="1177"/>
      <c r="B1122" s="1180"/>
      <c r="C1122" s="101"/>
      <c r="D1122" s="342" t="s">
        <v>9</v>
      </c>
      <c r="E1122" s="311">
        <f>E1131</f>
        <v>2076.5</v>
      </c>
      <c r="F1122" s="84">
        <f>F1131</f>
        <v>2076.5</v>
      </c>
      <c r="G1122" s="311">
        <f>G1131</f>
        <v>2140.8000000000002</v>
      </c>
      <c r="H1122" s="89">
        <f>H1131</f>
        <v>2140.8000000000002</v>
      </c>
      <c r="I1122" s="249">
        <f>(H1122/E1122)*100</f>
        <v>103.09655670599567</v>
      </c>
      <c r="J1122" s="982"/>
    </row>
    <row r="1123" spans="1:10" x14ac:dyDescent="0.25">
      <c r="A1123" s="1177"/>
      <c r="B1123" s="1180"/>
      <c r="C1123" s="348" t="s">
        <v>201</v>
      </c>
      <c r="D1123" s="214" t="s">
        <v>10</v>
      </c>
      <c r="E1123" s="311">
        <f>E1126+E1128+E1132+E1135+E1138+E1141</f>
        <v>9046.1</v>
      </c>
      <c r="F1123" s="84">
        <f>F1126+F1128+F1132+F1135+F1141</f>
        <v>9046.1</v>
      </c>
      <c r="G1123" s="311">
        <f>G1128+G1132+G1138+G1141</f>
        <v>7254.9</v>
      </c>
      <c r="H1123" s="89">
        <f>H1126+H1128+H1132+H1135+H1138+H1141</f>
        <v>7254.9</v>
      </c>
      <c r="I1123" s="249">
        <f>(H1123/E1123)*100</f>
        <v>80.199201865997495</v>
      </c>
      <c r="J1123" s="982"/>
    </row>
    <row r="1124" spans="1:10" x14ac:dyDescent="0.25">
      <c r="A1124" s="1178"/>
      <c r="B1124" s="1181"/>
      <c r="C1124" s="102"/>
      <c r="D1124" s="346" t="s">
        <v>27</v>
      </c>
      <c r="E1124" s="312">
        <f>E1129+E1133+E1136+E1139</f>
        <v>2</v>
      </c>
      <c r="F1124" s="67">
        <f>F1136</f>
        <v>2</v>
      </c>
      <c r="G1124" s="312" t="s">
        <v>11</v>
      </c>
      <c r="H1124" s="90">
        <f>H1129+H1133+H1136+H1139</f>
        <v>18</v>
      </c>
      <c r="I1124" s="200">
        <f>(H1124/E1124)*100</f>
        <v>900</v>
      </c>
      <c r="J1124" s="983"/>
    </row>
    <row r="1125" spans="1:10" ht="22.5" customHeight="1" x14ac:dyDescent="0.25">
      <c r="A1125" s="1177"/>
      <c r="B1125" s="1187" t="s">
        <v>746</v>
      </c>
      <c r="C1125" s="300"/>
      <c r="D1125" s="336"/>
      <c r="E1125" s="311">
        <f>E1126</f>
        <v>400</v>
      </c>
      <c r="F1125" s="311" t="s">
        <v>11</v>
      </c>
      <c r="G1125" s="311" t="s">
        <v>11</v>
      </c>
      <c r="H1125" s="89">
        <f>H1126</f>
        <v>0</v>
      </c>
      <c r="I1125" s="109"/>
      <c r="J1125" s="1000" t="s">
        <v>747</v>
      </c>
    </row>
    <row r="1126" spans="1:10" ht="15.75" customHeight="1" x14ac:dyDescent="0.25">
      <c r="A1126" s="1178"/>
      <c r="B1126" s="1183"/>
      <c r="C1126" s="301" t="s">
        <v>11</v>
      </c>
      <c r="D1126" s="341" t="s">
        <v>10</v>
      </c>
      <c r="E1126" s="312">
        <v>400</v>
      </c>
      <c r="F1126" s="67">
        <v>400</v>
      </c>
      <c r="G1126" s="312" t="s">
        <v>11</v>
      </c>
      <c r="H1126" s="87">
        <v>0</v>
      </c>
      <c r="I1126" s="200" t="s">
        <v>11</v>
      </c>
      <c r="J1126" s="1002"/>
    </row>
    <row r="1127" spans="1:10" x14ac:dyDescent="0.25">
      <c r="A1127" s="1177"/>
      <c r="B1127" s="945" t="s">
        <v>169</v>
      </c>
      <c r="C1127" s="300"/>
      <c r="D1127" s="336"/>
      <c r="E1127" s="311">
        <f>E1128+E1129</f>
        <v>90</v>
      </c>
      <c r="G1127" s="311"/>
      <c r="H1127" s="7">
        <f>H1128+H1129</f>
        <v>80</v>
      </c>
      <c r="I1127" s="109"/>
      <c r="J1127" s="1001" t="s">
        <v>61</v>
      </c>
    </row>
    <row r="1128" spans="1:10" x14ac:dyDescent="0.25">
      <c r="A1128" s="1177"/>
      <c r="B1128" s="1079"/>
      <c r="C1128" s="96" t="s">
        <v>201</v>
      </c>
      <c r="D1128" s="214" t="s">
        <v>10</v>
      </c>
      <c r="E1128" s="311">
        <v>90</v>
      </c>
      <c r="F1128" s="84">
        <v>90</v>
      </c>
      <c r="G1128" s="311">
        <v>80</v>
      </c>
      <c r="H1128" s="85">
        <v>80</v>
      </c>
      <c r="I1128" s="208">
        <f>(H1128/E1128)*100</f>
        <v>88.888888888888886</v>
      </c>
      <c r="J1128" s="1001"/>
    </row>
    <row r="1129" spans="1:10" ht="18.75" customHeight="1" x14ac:dyDescent="0.25">
      <c r="A1129" s="1178"/>
      <c r="B1129" s="946"/>
      <c r="C1129" s="108"/>
      <c r="D1129" s="346" t="s">
        <v>27</v>
      </c>
      <c r="E1129" s="312">
        <v>0</v>
      </c>
      <c r="F1129" s="67" t="s">
        <v>11</v>
      </c>
      <c r="G1129" s="312" t="s">
        <v>11</v>
      </c>
      <c r="H1129" s="87">
        <v>0</v>
      </c>
      <c r="I1129" s="159" t="s">
        <v>11</v>
      </c>
      <c r="J1129" s="1002"/>
    </row>
    <row r="1130" spans="1:10" x14ac:dyDescent="0.25">
      <c r="A1130" s="1177"/>
      <c r="B1130" s="1185" t="s">
        <v>170</v>
      </c>
      <c r="C1130" s="300"/>
      <c r="D1130" s="336"/>
      <c r="E1130" s="311">
        <f>E1131+E1132</f>
        <v>2176.5</v>
      </c>
      <c r="F1130" s="84"/>
      <c r="G1130" s="311"/>
      <c r="H1130" s="85">
        <f>H1131+H1132</f>
        <v>2190.8000000000002</v>
      </c>
      <c r="I1130" s="208"/>
      <c r="J1130" s="298"/>
    </row>
    <row r="1131" spans="1:10" x14ac:dyDescent="0.25">
      <c r="A1131" s="1177"/>
      <c r="B1131" s="1185"/>
      <c r="C1131" s="300"/>
      <c r="D1131" s="342" t="s">
        <v>9</v>
      </c>
      <c r="E1131" s="311">
        <v>2076.5</v>
      </c>
      <c r="F1131" s="84">
        <v>2076.5</v>
      </c>
      <c r="G1131" s="311">
        <v>2140.8000000000002</v>
      </c>
      <c r="H1131" s="85">
        <v>2140.8000000000002</v>
      </c>
      <c r="I1131" s="208">
        <f>(H1131/E1131)*100</f>
        <v>103.09655670599567</v>
      </c>
      <c r="J1131" s="1001" t="s">
        <v>61</v>
      </c>
    </row>
    <row r="1132" spans="1:10" x14ac:dyDescent="0.25">
      <c r="A1132" s="1177"/>
      <c r="B1132" s="1185"/>
      <c r="C1132" s="96" t="s">
        <v>201</v>
      </c>
      <c r="D1132" s="215" t="s">
        <v>10</v>
      </c>
      <c r="E1132" s="311">
        <v>100</v>
      </c>
      <c r="F1132" s="84">
        <v>100</v>
      </c>
      <c r="G1132" s="311">
        <v>50</v>
      </c>
      <c r="H1132" s="85">
        <v>50</v>
      </c>
      <c r="I1132" s="208">
        <f>(H1132/E1132)*100</f>
        <v>50</v>
      </c>
      <c r="J1132" s="1001"/>
    </row>
    <row r="1133" spans="1:10" x14ac:dyDescent="0.25">
      <c r="A1133" s="1178"/>
      <c r="B1133" s="1186"/>
      <c r="C1133" s="301"/>
      <c r="D1133" s="346" t="s">
        <v>27</v>
      </c>
      <c r="E1133" s="312">
        <v>0</v>
      </c>
      <c r="F1133" s="67" t="s">
        <v>11</v>
      </c>
      <c r="G1133" s="312" t="s">
        <v>11</v>
      </c>
      <c r="H1133" s="87">
        <v>0</v>
      </c>
      <c r="I1133" s="109" t="s">
        <v>11</v>
      </c>
      <c r="J1133" s="291"/>
    </row>
    <row r="1134" spans="1:10" x14ac:dyDescent="0.25">
      <c r="A1134" s="1177"/>
      <c r="B1134" s="1185" t="s">
        <v>171</v>
      </c>
      <c r="C1134" s="300"/>
      <c r="D1134" s="336"/>
      <c r="E1134" s="311">
        <f>E1135+E1136</f>
        <v>252</v>
      </c>
      <c r="F1134" s="84"/>
      <c r="G1134" s="311"/>
      <c r="H1134" s="85">
        <f>H1135+H1136</f>
        <v>18</v>
      </c>
      <c r="I1134" s="349"/>
      <c r="J1134" s="1192" t="s">
        <v>744</v>
      </c>
    </row>
    <row r="1135" spans="1:10" x14ac:dyDescent="0.25">
      <c r="A1135" s="1177"/>
      <c r="B1135" s="1185"/>
      <c r="C1135" s="300" t="s">
        <v>11</v>
      </c>
      <c r="D1135" s="342" t="s">
        <v>10</v>
      </c>
      <c r="E1135" s="311">
        <v>250</v>
      </c>
      <c r="F1135" s="84">
        <v>250</v>
      </c>
      <c r="G1135" s="311" t="s">
        <v>11</v>
      </c>
      <c r="H1135" s="85">
        <v>0</v>
      </c>
      <c r="I1135" s="208" t="s">
        <v>11</v>
      </c>
      <c r="J1135" s="1001"/>
    </row>
    <row r="1136" spans="1:10" ht="32.25" customHeight="1" x14ac:dyDescent="0.25">
      <c r="A1136" s="1178"/>
      <c r="B1136" s="1186"/>
      <c r="C1136" s="301"/>
      <c r="D1136" s="346" t="s">
        <v>27</v>
      </c>
      <c r="E1136" s="312">
        <v>2</v>
      </c>
      <c r="F1136" s="67">
        <v>2</v>
      </c>
      <c r="G1136" s="312" t="s">
        <v>11</v>
      </c>
      <c r="H1136" s="87">
        <v>18</v>
      </c>
      <c r="I1136" s="200">
        <f>(H1136/E1136)*100</f>
        <v>900</v>
      </c>
      <c r="J1136" s="1002"/>
    </row>
    <row r="1137" spans="1:10" x14ac:dyDescent="0.25">
      <c r="A1137" s="1177"/>
      <c r="B1137" s="1185" t="s">
        <v>172</v>
      </c>
      <c r="C1137" s="300"/>
      <c r="D1137" s="336"/>
      <c r="E1137" s="311">
        <f>E1138+E1139</f>
        <v>0</v>
      </c>
      <c r="F1137" s="84"/>
      <c r="G1137" s="311"/>
      <c r="H1137" s="85">
        <f>H1138</f>
        <v>1264.2</v>
      </c>
      <c r="I1137" s="109"/>
      <c r="J1137" s="1001" t="s">
        <v>61</v>
      </c>
    </row>
    <row r="1138" spans="1:10" x14ac:dyDescent="0.25">
      <c r="A1138" s="1177"/>
      <c r="B1138" s="1185"/>
      <c r="C1138" s="96" t="s">
        <v>201</v>
      </c>
      <c r="D1138" s="215" t="s">
        <v>10</v>
      </c>
      <c r="E1138" s="311">
        <v>0</v>
      </c>
      <c r="F1138" s="84" t="s">
        <v>11</v>
      </c>
      <c r="G1138" s="311">
        <v>1264.2</v>
      </c>
      <c r="H1138" s="85">
        <v>1264.2</v>
      </c>
      <c r="I1138" s="109" t="s">
        <v>11</v>
      </c>
      <c r="J1138" s="1001"/>
    </row>
    <row r="1139" spans="1:10" ht="21" customHeight="1" x14ac:dyDescent="0.25">
      <c r="A1139" s="1178"/>
      <c r="B1139" s="1186"/>
      <c r="C1139" s="301"/>
      <c r="D1139" s="341" t="s">
        <v>27</v>
      </c>
      <c r="E1139" s="312">
        <v>0</v>
      </c>
      <c r="F1139" s="67" t="s">
        <v>11</v>
      </c>
      <c r="G1139" s="312" t="s">
        <v>11</v>
      </c>
      <c r="H1139" s="87">
        <v>0</v>
      </c>
      <c r="I1139" s="159" t="s">
        <v>11</v>
      </c>
      <c r="J1139" s="1002"/>
    </row>
    <row r="1140" spans="1:10" ht="21" customHeight="1" x14ac:dyDescent="0.25">
      <c r="A1140" s="1176"/>
      <c r="B1140" s="1184" t="s">
        <v>748</v>
      </c>
      <c r="C1140" s="350"/>
      <c r="D1140" s="218"/>
      <c r="E1140" s="60">
        <f>E1141</f>
        <v>8206.1</v>
      </c>
      <c r="F1140" s="310"/>
      <c r="G1140" s="60"/>
      <c r="H1140" s="88">
        <f>H1141</f>
        <v>5860.7</v>
      </c>
      <c r="I1140" s="158"/>
      <c r="J1140" s="290"/>
    </row>
    <row r="1141" spans="1:10" ht="21" customHeight="1" x14ac:dyDescent="0.25">
      <c r="A1141" s="1178"/>
      <c r="B1141" s="1186"/>
      <c r="C1141" s="351" t="s">
        <v>201</v>
      </c>
      <c r="D1141" s="305" t="s">
        <v>10</v>
      </c>
      <c r="E1141" s="67">
        <v>8206.1</v>
      </c>
      <c r="F1141" s="312">
        <v>8206.1</v>
      </c>
      <c r="G1141" s="67">
        <v>5860.7</v>
      </c>
      <c r="H1141" s="90">
        <v>5860.7</v>
      </c>
      <c r="I1141" s="200">
        <f>(H1141/E1141)*100</f>
        <v>71.418822583200296</v>
      </c>
      <c r="J1141" s="291" t="s">
        <v>61</v>
      </c>
    </row>
    <row r="1142" spans="1:10" x14ac:dyDescent="0.25">
      <c r="A1142" s="1177" t="s">
        <v>46</v>
      </c>
      <c r="B1142" s="995" t="s">
        <v>173</v>
      </c>
      <c r="C1142" s="93"/>
      <c r="D1142" s="215"/>
      <c r="E1142" s="84">
        <f>E1143</f>
        <v>100</v>
      </c>
      <c r="F1142" s="311"/>
      <c r="G1142" s="84"/>
      <c r="H1142" s="347">
        <f>H1143</f>
        <v>0</v>
      </c>
      <c r="I1142" s="109"/>
      <c r="J1142" s="982" t="s">
        <v>202</v>
      </c>
    </row>
    <row r="1143" spans="1:10" ht="26.25" customHeight="1" x14ac:dyDescent="0.25">
      <c r="A1143" s="1178"/>
      <c r="B1143" s="996"/>
      <c r="C1143" s="106" t="s">
        <v>11</v>
      </c>
      <c r="D1143" s="305" t="s">
        <v>10</v>
      </c>
      <c r="E1143" s="67">
        <f>E1145+E1146</f>
        <v>100</v>
      </c>
      <c r="F1143" s="105">
        <f>F1145</f>
        <v>100</v>
      </c>
      <c r="G1143" s="312" t="s">
        <v>11</v>
      </c>
      <c r="H1143" s="87">
        <f>H1145+H1146</f>
        <v>0</v>
      </c>
      <c r="I1143" s="200" t="s">
        <v>11</v>
      </c>
      <c r="J1143" s="983"/>
    </row>
    <row r="1144" spans="1:10" x14ac:dyDescent="0.25">
      <c r="A1144" s="1177"/>
      <c r="B1144" s="1182" t="s">
        <v>174</v>
      </c>
      <c r="C1144" s="95"/>
      <c r="D1144" s="213"/>
      <c r="E1144" s="84"/>
      <c r="F1144" s="311"/>
      <c r="G1144" s="84"/>
      <c r="H1144" s="89"/>
      <c r="I1144" s="86"/>
      <c r="J1144" s="1000" t="s">
        <v>61</v>
      </c>
    </row>
    <row r="1145" spans="1:10" ht="24.75" customHeight="1" x14ac:dyDescent="0.25">
      <c r="A1145" s="1178"/>
      <c r="B1145" s="1183"/>
      <c r="C1145" s="99" t="s">
        <v>11</v>
      </c>
      <c r="D1145" s="305" t="s">
        <v>10</v>
      </c>
      <c r="E1145" s="67">
        <v>100</v>
      </c>
      <c r="F1145" s="312">
        <v>100</v>
      </c>
      <c r="G1145" s="67" t="s">
        <v>11</v>
      </c>
      <c r="H1145" s="90">
        <v>0</v>
      </c>
      <c r="I1145" s="200">
        <f>(H1145/E1145)*100</f>
        <v>0</v>
      </c>
      <c r="J1145" s="1002"/>
    </row>
    <row r="1146" spans="1:10" ht="27.75" customHeight="1" x14ac:dyDescent="0.25">
      <c r="A1146" s="335"/>
      <c r="B1146" s="297" t="s">
        <v>175</v>
      </c>
      <c r="C1146" s="95" t="s">
        <v>11</v>
      </c>
      <c r="D1146" s="305" t="s">
        <v>10</v>
      </c>
      <c r="E1146" s="18">
        <v>0</v>
      </c>
      <c r="F1146" s="312" t="s">
        <v>11</v>
      </c>
      <c r="G1146" s="18" t="s">
        <v>11</v>
      </c>
      <c r="H1146" s="89">
        <v>0</v>
      </c>
      <c r="I1146" s="22" t="s">
        <v>11</v>
      </c>
      <c r="J1146" s="291" t="s">
        <v>61</v>
      </c>
    </row>
    <row r="1147" spans="1:10" x14ac:dyDescent="0.25">
      <c r="A1147" s="1176" t="s">
        <v>47</v>
      </c>
      <c r="B1147" s="994" t="s">
        <v>176</v>
      </c>
      <c r="C1147" s="97"/>
      <c r="D1147" s="216"/>
      <c r="E1147" s="60">
        <f>E1149+E1151</f>
        <v>70</v>
      </c>
      <c r="F1147" s="310"/>
      <c r="G1147" s="60"/>
      <c r="H1147" s="88">
        <f>H1149+H1151</f>
        <v>0</v>
      </c>
      <c r="I1147" s="61"/>
      <c r="J1147" s="981" t="s">
        <v>672</v>
      </c>
    </row>
    <row r="1148" spans="1:10" ht="36.75" customHeight="1" x14ac:dyDescent="0.25">
      <c r="A1148" s="1178"/>
      <c r="B1148" s="996"/>
      <c r="C1148" s="94" t="s">
        <v>11</v>
      </c>
      <c r="D1148" s="305" t="s">
        <v>10</v>
      </c>
      <c r="E1148" s="67">
        <f>E1149+E1151</f>
        <v>70</v>
      </c>
      <c r="F1148" s="312">
        <f>F1149</f>
        <v>70</v>
      </c>
      <c r="G1148" s="67" t="s">
        <v>11</v>
      </c>
      <c r="H1148" s="90">
        <f>H1149+H1151</f>
        <v>0</v>
      </c>
      <c r="I1148" s="69" t="s">
        <v>11</v>
      </c>
      <c r="J1148" s="983"/>
    </row>
    <row r="1149" spans="1:10" ht="25.5" x14ac:dyDescent="0.25">
      <c r="A1149" s="352"/>
      <c r="B1149" s="297" t="s">
        <v>749</v>
      </c>
      <c r="C1149" s="95" t="s">
        <v>11</v>
      </c>
      <c r="D1149" s="305" t="s">
        <v>10</v>
      </c>
      <c r="E1149" s="84">
        <v>70</v>
      </c>
      <c r="F1149" s="312">
        <v>70</v>
      </c>
      <c r="G1149" s="18" t="s">
        <v>11</v>
      </c>
      <c r="H1149" s="90">
        <v>0</v>
      </c>
      <c r="I1149" s="22" t="s">
        <v>11</v>
      </c>
      <c r="J1149" s="286" t="s">
        <v>61</v>
      </c>
    </row>
    <row r="1150" spans="1:10" x14ac:dyDescent="0.25">
      <c r="A1150" s="1176"/>
      <c r="B1150" s="1187" t="s">
        <v>177</v>
      </c>
      <c r="C1150" s="103"/>
      <c r="D1150" s="218"/>
      <c r="E1150" s="310"/>
      <c r="F1150" s="310"/>
      <c r="G1150" s="310"/>
      <c r="H1150" s="88"/>
      <c r="I1150" s="158"/>
      <c r="J1150" s="1192" t="s">
        <v>61</v>
      </c>
    </row>
    <row r="1151" spans="1:10" x14ac:dyDescent="0.25">
      <c r="A1151" s="1178"/>
      <c r="B1151" s="1183"/>
      <c r="C1151" s="301" t="s">
        <v>11</v>
      </c>
      <c r="D1151" s="217" t="s">
        <v>10</v>
      </c>
      <c r="E1151" s="312">
        <v>0</v>
      </c>
      <c r="F1151" s="312" t="s">
        <v>11</v>
      </c>
      <c r="G1151" s="312" t="s">
        <v>11</v>
      </c>
      <c r="H1151" s="90">
        <v>0</v>
      </c>
      <c r="I1151" s="159" t="s">
        <v>11</v>
      </c>
      <c r="J1151" s="1193"/>
    </row>
    <row r="1152" spans="1:10" ht="15.75" customHeight="1" x14ac:dyDescent="0.25">
      <c r="A1152" s="1176" t="s">
        <v>120</v>
      </c>
      <c r="B1152" s="995" t="s">
        <v>178</v>
      </c>
      <c r="C1152" s="101"/>
      <c r="E1152" s="307">
        <f>E1153+E1154</f>
        <v>272</v>
      </c>
      <c r="F1152" s="307"/>
      <c r="G1152" s="310"/>
      <c r="H1152" s="353">
        <f>H1153+H1154</f>
        <v>18</v>
      </c>
      <c r="I1152" s="158"/>
      <c r="J1152" s="981" t="s">
        <v>672</v>
      </c>
    </row>
    <row r="1153" spans="1:10" ht="24.75" customHeight="1" x14ac:dyDescent="0.25">
      <c r="A1153" s="1177"/>
      <c r="B1153" s="995"/>
      <c r="C1153" s="96" t="s">
        <v>201</v>
      </c>
      <c r="D1153" s="214" t="s">
        <v>10</v>
      </c>
      <c r="E1153" s="18">
        <f>E1156+E1158+E1160</f>
        <v>270</v>
      </c>
      <c r="F1153" s="311">
        <f>F1156</f>
        <v>270</v>
      </c>
      <c r="G1153" s="18" t="s">
        <v>11</v>
      </c>
      <c r="H1153" s="89">
        <f>H1156</f>
        <v>0</v>
      </c>
      <c r="I1153" s="249">
        <f>(H1153/E1153)*100</f>
        <v>0</v>
      </c>
      <c r="J1153" s="982"/>
    </row>
    <row r="1154" spans="1:10" x14ac:dyDescent="0.25">
      <c r="A1154" s="1178"/>
      <c r="B1154" s="299"/>
      <c r="C1154" s="111"/>
      <c r="D1154" s="214" t="s">
        <v>27</v>
      </c>
      <c r="E1154" s="18">
        <f>E1157+E1159+E1161</f>
        <v>2</v>
      </c>
      <c r="F1154" s="312">
        <f>F1157</f>
        <v>2</v>
      </c>
      <c r="G1154" s="18" t="s">
        <v>11</v>
      </c>
      <c r="H1154" s="89">
        <f>H1157</f>
        <v>18</v>
      </c>
      <c r="I1154" s="249">
        <f>(H1154/E1154)*100</f>
        <v>900</v>
      </c>
      <c r="J1154" s="983"/>
    </row>
    <row r="1155" spans="1:10" x14ac:dyDescent="0.25">
      <c r="A1155" s="1176"/>
      <c r="B1155" s="1187" t="s">
        <v>179</v>
      </c>
      <c r="C1155" s="98"/>
      <c r="D1155" s="216"/>
      <c r="E1155" s="60">
        <f>E1156+E1157</f>
        <v>272</v>
      </c>
      <c r="F1155" s="310"/>
      <c r="G1155" s="60"/>
      <c r="H1155" s="88">
        <f>H1157</f>
        <v>18</v>
      </c>
      <c r="I1155" s="61"/>
      <c r="J1155" s="1001" t="s">
        <v>744</v>
      </c>
    </row>
    <row r="1156" spans="1:10" x14ac:dyDescent="0.25">
      <c r="A1156" s="1177"/>
      <c r="B1156" s="1182"/>
      <c r="C1156" s="354"/>
      <c r="D1156" s="215" t="s">
        <v>10</v>
      </c>
      <c r="E1156" s="84">
        <v>270</v>
      </c>
      <c r="F1156" s="311">
        <v>270</v>
      </c>
      <c r="G1156" s="84" t="s">
        <v>11</v>
      </c>
      <c r="H1156" s="89">
        <v>0</v>
      </c>
      <c r="I1156" s="249" t="s">
        <v>11</v>
      </c>
      <c r="J1156" s="1001"/>
    </row>
    <row r="1157" spans="1:10" ht="45.75" customHeight="1" x14ac:dyDescent="0.25">
      <c r="A1157" s="1178"/>
      <c r="B1157" s="1183"/>
      <c r="C1157" s="301" t="s">
        <v>201</v>
      </c>
      <c r="D1157" s="305" t="s">
        <v>27</v>
      </c>
      <c r="E1157" s="67">
        <v>2</v>
      </c>
      <c r="F1157" s="312">
        <v>2</v>
      </c>
      <c r="G1157" s="67" t="s">
        <v>11</v>
      </c>
      <c r="H1157" s="90">
        <v>18</v>
      </c>
      <c r="I1157" s="200">
        <f>(H1157/E1157)*100</f>
        <v>900</v>
      </c>
      <c r="J1157" s="1002"/>
    </row>
    <row r="1158" spans="1:10" ht="21.75" customHeight="1" x14ac:dyDescent="0.25">
      <c r="A1158" s="1177"/>
      <c r="B1158" s="1182" t="s">
        <v>180</v>
      </c>
      <c r="C1158" s="95"/>
      <c r="D1158" s="218" t="s">
        <v>10</v>
      </c>
      <c r="E1158" s="18">
        <v>0</v>
      </c>
      <c r="F1158" s="311" t="s">
        <v>11</v>
      </c>
      <c r="G1158" s="311" t="s">
        <v>11</v>
      </c>
      <c r="H1158" s="311" t="s">
        <v>11</v>
      </c>
      <c r="I1158" s="311" t="s">
        <v>11</v>
      </c>
      <c r="J1158" s="1000" t="s">
        <v>417</v>
      </c>
    </row>
    <row r="1159" spans="1:10" ht="20.25" customHeight="1" x14ac:dyDescent="0.25">
      <c r="A1159" s="1177"/>
      <c r="B1159" s="1182"/>
      <c r="C1159" s="95"/>
      <c r="D1159" s="217" t="s">
        <v>27</v>
      </c>
      <c r="E1159" s="18">
        <v>0</v>
      </c>
      <c r="F1159" s="311" t="s">
        <v>11</v>
      </c>
      <c r="G1159" s="311" t="s">
        <v>11</v>
      </c>
      <c r="H1159" s="311" t="s">
        <v>11</v>
      </c>
      <c r="I1159" s="311" t="s">
        <v>11</v>
      </c>
      <c r="J1159" s="1002"/>
    </row>
    <row r="1160" spans="1:10" ht="18.75" customHeight="1" x14ac:dyDescent="0.25">
      <c r="A1160" s="1176"/>
      <c r="B1160" s="1187" t="s">
        <v>181</v>
      </c>
      <c r="C1160" s="98" t="s">
        <v>11</v>
      </c>
      <c r="D1160" s="218" t="s">
        <v>10</v>
      </c>
      <c r="E1160" s="60">
        <v>0</v>
      </c>
      <c r="F1160" s="310" t="s">
        <v>11</v>
      </c>
      <c r="G1160" s="310" t="s">
        <v>11</v>
      </c>
      <c r="H1160" s="310" t="s">
        <v>11</v>
      </c>
      <c r="I1160" s="310" t="s">
        <v>11</v>
      </c>
      <c r="J1160" s="1000" t="s">
        <v>417</v>
      </c>
    </row>
    <row r="1161" spans="1:10" ht="19.5" customHeight="1" x14ac:dyDescent="0.25">
      <c r="A1161" s="1178"/>
      <c r="B1161" s="1183"/>
      <c r="C1161" s="99"/>
      <c r="D1161" s="217" t="s">
        <v>27</v>
      </c>
      <c r="E1161" s="67">
        <v>0</v>
      </c>
      <c r="F1161" s="312" t="s">
        <v>11</v>
      </c>
      <c r="G1161" s="312" t="s">
        <v>11</v>
      </c>
      <c r="H1161" s="312" t="s">
        <v>11</v>
      </c>
      <c r="I1161" s="312" t="s">
        <v>11</v>
      </c>
      <c r="J1161" s="1002"/>
    </row>
    <row r="1162" spans="1:10" ht="17.25" customHeight="1" x14ac:dyDescent="0.25">
      <c r="A1162" s="1177" t="s">
        <v>491</v>
      </c>
      <c r="B1162" s="995" t="s">
        <v>182</v>
      </c>
      <c r="C1162" s="93"/>
      <c r="D1162" s="216"/>
      <c r="E1162" s="84">
        <f>E1163+E1164</f>
        <v>352</v>
      </c>
      <c r="F1162" s="310"/>
      <c r="G1162" s="84"/>
      <c r="H1162" s="88">
        <f>H1164</f>
        <v>504.5</v>
      </c>
      <c r="I1162" s="86"/>
      <c r="J1162" s="981" t="s">
        <v>672</v>
      </c>
    </row>
    <row r="1163" spans="1:10" x14ac:dyDescent="0.25">
      <c r="A1163" s="1177"/>
      <c r="B1163" s="1180"/>
      <c r="C1163" s="101" t="s">
        <v>201</v>
      </c>
      <c r="D1163" s="338" t="s">
        <v>10</v>
      </c>
      <c r="E1163" s="84">
        <f>E1166+E1168</f>
        <v>350</v>
      </c>
      <c r="F1163" s="311">
        <f>F1166+F1168</f>
        <v>350</v>
      </c>
      <c r="G1163" s="84" t="s">
        <v>11</v>
      </c>
      <c r="H1163" s="89">
        <v>0</v>
      </c>
      <c r="I1163" s="249" t="s">
        <v>11</v>
      </c>
      <c r="J1163" s="982"/>
    </row>
    <row r="1164" spans="1:10" ht="20.25" customHeight="1" x14ac:dyDescent="0.25">
      <c r="A1164" s="1178"/>
      <c r="B1164" s="996"/>
      <c r="C1164" s="288"/>
      <c r="D1164" s="305" t="s">
        <v>27</v>
      </c>
      <c r="E1164" s="67">
        <f>E1167+E1169</f>
        <v>2</v>
      </c>
      <c r="F1164" s="105">
        <f>F1167</f>
        <v>2</v>
      </c>
      <c r="G1164" s="312" t="s">
        <v>11</v>
      </c>
      <c r="H1164" s="90">
        <f>H1167+H1169</f>
        <v>504.5</v>
      </c>
      <c r="I1164" s="69" t="s">
        <v>11</v>
      </c>
      <c r="J1164" s="983"/>
    </row>
    <row r="1165" spans="1:10" x14ac:dyDescent="0.25">
      <c r="A1165" s="1177"/>
      <c r="B1165" s="1182" t="s">
        <v>183</v>
      </c>
      <c r="C1165" s="95"/>
      <c r="D1165" s="92"/>
      <c r="E1165" s="18">
        <f>E1166+E1167</f>
        <v>232</v>
      </c>
      <c r="F1165" s="311"/>
      <c r="H1165" s="89"/>
      <c r="J1165" s="298"/>
    </row>
    <row r="1166" spans="1:10" ht="17.25" customHeight="1" x14ac:dyDescent="0.25">
      <c r="A1166" s="1177"/>
      <c r="B1166" s="1182"/>
      <c r="C1166" s="96" t="s">
        <v>201</v>
      </c>
      <c r="D1166" s="355" t="s">
        <v>10</v>
      </c>
      <c r="E1166" s="18">
        <v>230</v>
      </c>
      <c r="F1166" s="311">
        <v>230</v>
      </c>
      <c r="G1166" s="18" t="s">
        <v>11</v>
      </c>
      <c r="H1166" s="89">
        <v>0</v>
      </c>
      <c r="I1166" s="249" t="s">
        <v>11</v>
      </c>
      <c r="J1166" s="1001" t="s">
        <v>744</v>
      </c>
    </row>
    <row r="1167" spans="1:10" x14ac:dyDescent="0.25">
      <c r="A1167" s="1178"/>
      <c r="B1167" s="1186"/>
      <c r="C1167" s="91"/>
      <c r="D1167" s="217" t="s">
        <v>27</v>
      </c>
      <c r="E1167" s="67">
        <v>2</v>
      </c>
      <c r="F1167" s="312">
        <v>2</v>
      </c>
      <c r="G1167" s="67" t="s">
        <v>11</v>
      </c>
      <c r="H1167" s="90">
        <v>470</v>
      </c>
      <c r="I1167" s="69" t="s">
        <v>11</v>
      </c>
      <c r="J1167" s="1002"/>
    </row>
    <row r="1168" spans="1:10" x14ac:dyDescent="0.25">
      <c r="A1168" s="1177"/>
      <c r="B1168" s="1182" t="s">
        <v>184</v>
      </c>
      <c r="C1168" s="96" t="s">
        <v>201</v>
      </c>
      <c r="D1168" s="304" t="s">
        <v>10</v>
      </c>
      <c r="E1168" s="18">
        <v>120</v>
      </c>
      <c r="F1168" s="311">
        <v>120</v>
      </c>
      <c r="G1168" s="18" t="s">
        <v>11</v>
      </c>
      <c r="H1168" s="89" t="s">
        <v>11</v>
      </c>
      <c r="J1168" s="1001" t="s">
        <v>744</v>
      </c>
    </row>
    <row r="1169" spans="1:12" ht="22.5" customHeight="1" x14ac:dyDescent="0.25">
      <c r="A1169" s="1177"/>
      <c r="B1169" s="1182"/>
      <c r="C1169" s="95"/>
      <c r="D1169" s="305" t="s">
        <v>27</v>
      </c>
      <c r="E1169" s="18">
        <v>0</v>
      </c>
      <c r="F1169" s="311" t="s">
        <v>11</v>
      </c>
      <c r="G1169" s="18" t="s">
        <v>11</v>
      </c>
      <c r="H1169" s="89">
        <v>34.5</v>
      </c>
      <c r="I1169" s="22" t="s">
        <v>11</v>
      </c>
      <c r="J1169" s="1002"/>
    </row>
    <row r="1170" spans="1:12" ht="16.5" customHeight="1" x14ac:dyDescent="0.25">
      <c r="A1170" s="1176" t="s">
        <v>282</v>
      </c>
      <c r="B1170" s="994" t="s">
        <v>185</v>
      </c>
      <c r="C1170" s="97"/>
      <c r="D1170" s="356"/>
      <c r="E1170" s="60">
        <f>E1172+E1171</f>
        <v>1220</v>
      </c>
      <c r="F1170" s="310"/>
      <c r="G1170" s="60"/>
      <c r="H1170" s="88">
        <f>H1171</f>
        <v>998</v>
      </c>
      <c r="I1170" s="61"/>
      <c r="J1170" s="981" t="s">
        <v>672</v>
      </c>
    </row>
    <row r="1171" spans="1:12" ht="17.25" customHeight="1" x14ac:dyDescent="0.25">
      <c r="A1171" s="1177"/>
      <c r="B1171" s="995"/>
      <c r="C1171" s="96" t="s">
        <v>201</v>
      </c>
      <c r="D1171" s="357" t="s">
        <v>10</v>
      </c>
      <c r="E1171" s="84">
        <f>E1173+E1176+E1178</f>
        <v>1220</v>
      </c>
      <c r="F1171" s="311">
        <f>F1173+F1176</f>
        <v>1220</v>
      </c>
      <c r="G1171" s="84">
        <f>G1173+G1176</f>
        <v>998</v>
      </c>
      <c r="H1171" s="89">
        <f>H1173+H1176</f>
        <v>998</v>
      </c>
      <c r="I1171" s="249">
        <f>(H1171/E1171)*100</f>
        <v>81.8032786885246</v>
      </c>
      <c r="J1171" s="982"/>
    </row>
    <row r="1172" spans="1:12" x14ac:dyDescent="0.25">
      <c r="A1172" s="1178"/>
      <c r="B1172" s="996"/>
      <c r="C1172" s="94"/>
      <c r="D1172" s="305" t="s">
        <v>27</v>
      </c>
      <c r="E1172" s="67">
        <f>E1174+E1177+E1179</f>
        <v>0</v>
      </c>
      <c r="F1172" s="312" t="s">
        <v>11</v>
      </c>
      <c r="G1172" s="67" t="s">
        <v>11</v>
      </c>
      <c r="H1172" s="312" t="s">
        <v>11</v>
      </c>
      <c r="I1172" s="67" t="s">
        <v>11</v>
      </c>
      <c r="J1172" s="983"/>
    </row>
    <row r="1173" spans="1:12" x14ac:dyDescent="0.25">
      <c r="A1173" s="1176"/>
      <c r="B1173" s="1187" t="s">
        <v>186</v>
      </c>
      <c r="C1173" s="96" t="s">
        <v>201</v>
      </c>
      <c r="D1173" s="218" t="s">
        <v>10</v>
      </c>
      <c r="E1173" s="60">
        <v>500</v>
      </c>
      <c r="F1173" s="310">
        <v>500</v>
      </c>
      <c r="G1173" s="60">
        <v>116.9</v>
      </c>
      <c r="H1173" s="88">
        <v>116.9</v>
      </c>
      <c r="I1173" s="249">
        <f>(H1173/E1173)*100</f>
        <v>23.380000000000003</v>
      </c>
      <c r="J1173" s="1000" t="s">
        <v>61</v>
      </c>
    </row>
    <row r="1174" spans="1:12" ht="24" customHeight="1" x14ac:dyDescent="0.25">
      <c r="A1174" s="1178"/>
      <c r="B1174" s="1183"/>
      <c r="C1174" s="99"/>
      <c r="D1174" s="305" t="s">
        <v>27</v>
      </c>
      <c r="E1174" s="67">
        <v>0</v>
      </c>
      <c r="F1174" s="312" t="s">
        <v>11</v>
      </c>
      <c r="G1174" s="312" t="s">
        <v>11</v>
      </c>
      <c r="H1174" s="312" t="s">
        <v>11</v>
      </c>
      <c r="I1174" s="312" t="s">
        <v>11</v>
      </c>
      <c r="J1174" s="1002"/>
      <c r="L1174" s="358"/>
    </row>
    <row r="1175" spans="1:12" x14ac:dyDescent="0.25">
      <c r="A1175" s="1177"/>
      <c r="B1175" s="1182" t="s">
        <v>187</v>
      </c>
      <c r="C1175" s="95"/>
      <c r="D1175" s="356"/>
      <c r="E1175" s="84">
        <f>E1176</f>
        <v>720</v>
      </c>
      <c r="F1175" s="311"/>
      <c r="G1175" s="84"/>
      <c r="H1175" s="89"/>
      <c r="I1175" s="86"/>
      <c r="J1175" s="1001" t="s">
        <v>671</v>
      </c>
      <c r="L1175" s="358"/>
    </row>
    <row r="1176" spans="1:12" ht="17.25" customHeight="1" x14ac:dyDescent="0.25">
      <c r="A1176" s="1177"/>
      <c r="B1176" s="1182"/>
      <c r="C1176" s="96" t="s">
        <v>201</v>
      </c>
      <c r="D1176" s="215" t="s">
        <v>10</v>
      </c>
      <c r="E1176" s="84">
        <v>720</v>
      </c>
      <c r="F1176" s="311">
        <v>720</v>
      </c>
      <c r="G1176" s="84">
        <v>881.1</v>
      </c>
      <c r="H1176" s="89">
        <v>881.1</v>
      </c>
      <c r="I1176" s="249">
        <f>(H1176/E1176)*100</f>
        <v>122.37500000000001</v>
      </c>
      <c r="J1176" s="1001"/>
    </row>
    <row r="1177" spans="1:12" ht="18" customHeight="1" x14ac:dyDescent="0.25">
      <c r="A1177" s="1178"/>
      <c r="B1177" s="1183"/>
      <c r="C1177" s="99"/>
      <c r="D1177" s="217" t="s">
        <v>27</v>
      </c>
      <c r="E1177" s="67">
        <v>0</v>
      </c>
      <c r="F1177" s="312" t="s">
        <v>11</v>
      </c>
      <c r="G1177" s="67" t="s">
        <v>11</v>
      </c>
      <c r="H1177" s="90" t="s">
        <v>11</v>
      </c>
      <c r="I1177" s="69" t="s">
        <v>11</v>
      </c>
      <c r="J1177" s="1002"/>
      <c r="K1177" s="1228"/>
    </row>
    <row r="1178" spans="1:12" ht="21.75" customHeight="1" x14ac:dyDescent="0.25">
      <c r="A1178" s="1177"/>
      <c r="B1178" s="1182" t="s">
        <v>188</v>
      </c>
      <c r="C1178" s="95"/>
      <c r="D1178" s="218" t="s">
        <v>10</v>
      </c>
      <c r="E1178" s="84">
        <v>0</v>
      </c>
      <c r="F1178" s="311" t="s">
        <v>11</v>
      </c>
      <c r="G1178" s="84" t="s">
        <v>11</v>
      </c>
      <c r="H1178" s="89" t="s">
        <v>11</v>
      </c>
      <c r="I1178" s="86" t="s">
        <v>11</v>
      </c>
      <c r="J1178" s="1000" t="s">
        <v>743</v>
      </c>
      <c r="K1178" s="1228"/>
    </row>
    <row r="1179" spans="1:12" ht="21.75" customHeight="1" x14ac:dyDescent="0.25">
      <c r="A1179" s="1177"/>
      <c r="B1179" s="1183"/>
      <c r="C1179" s="99" t="s">
        <v>11</v>
      </c>
      <c r="D1179" s="217" t="s">
        <v>27</v>
      </c>
      <c r="E1179" s="67">
        <v>0</v>
      </c>
      <c r="F1179" s="312" t="s">
        <v>11</v>
      </c>
      <c r="G1179" s="67" t="s">
        <v>11</v>
      </c>
      <c r="H1179" s="90" t="s">
        <v>11</v>
      </c>
      <c r="I1179" s="159" t="s">
        <v>11</v>
      </c>
      <c r="J1179" s="1002"/>
      <c r="K1179" s="1228"/>
    </row>
    <row r="1180" spans="1:12" ht="15.75" customHeight="1" x14ac:dyDescent="0.25">
      <c r="A1180" s="1176" t="s">
        <v>428</v>
      </c>
      <c r="B1180" s="994" t="s">
        <v>189</v>
      </c>
      <c r="C1180" s="100"/>
      <c r="D1180" s="216"/>
      <c r="E1180" s="60">
        <f>E1182+E1183+E1181+E1184</f>
        <v>27818</v>
      </c>
      <c r="F1180" s="310"/>
      <c r="G1180" s="60"/>
      <c r="H1180" s="88">
        <f>H1182+H1183+H1181+H1184</f>
        <v>25845.899999999998</v>
      </c>
      <c r="I1180" s="249">
        <f>(H1180/E1180)*100</f>
        <v>92.910705298727436</v>
      </c>
      <c r="J1180" s="981" t="s">
        <v>672</v>
      </c>
      <c r="K1180" s="359"/>
    </row>
    <row r="1181" spans="1:12" x14ac:dyDescent="0.25">
      <c r="A1181" s="1177"/>
      <c r="B1181" s="995"/>
      <c r="C1181" s="101"/>
      <c r="D1181" s="215" t="s">
        <v>8</v>
      </c>
      <c r="E1181" s="84">
        <f>E1205</f>
        <v>0</v>
      </c>
      <c r="F1181" s="311" t="str">
        <f>F1205</f>
        <v>-</v>
      </c>
      <c r="G1181" s="311" t="str">
        <f>G1205</f>
        <v>-</v>
      </c>
      <c r="H1181" s="347">
        <v>0</v>
      </c>
      <c r="I1181" s="109" t="s">
        <v>11</v>
      </c>
      <c r="J1181" s="982"/>
    </row>
    <row r="1182" spans="1:12" x14ac:dyDescent="0.25">
      <c r="A1182" s="1177"/>
      <c r="B1182" s="995"/>
      <c r="C1182" s="101"/>
      <c r="D1182" s="215" t="s">
        <v>9</v>
      </c>
      <c r="E1182" s="84">
        <f>E1206</f>
        <v>1600</v>
      </c>
      <c r="F1182" s="311">
        <f>F1206</f>
        <v>1600</v>
      </c>
      <c r="G1182" s="311">
        <f>G1201</f>
        <v>20368.3</v>
      </c>
      <c r="H1182" s="347">
        <f>H1201</f>
        <v>20368.3</v>
      </c>
      <c r="I1182" s="208">
        <f>(H1182/E1182)*100</f>
        <v>1273.01875</v>
      </c>
      <c r="J1182" s="982"/>
    </row>
    <row r="1183" spans="1:12" x14ac:dyDescent="0.25">
      <c r="A1183" s="1177"/>
      <c r="B1183" s="995"/>
      <c r="C1183" s="302" t="s">
        <v>201</v>
      </c>
      <c r="D1183" s="360" t="s">
        <v>10</v>
      </c>
      <c r="E1183" s="84">
        <f>E1187+E1189+E1191+E1193+E1195+E1197+E1199+E1202+E1208+E1210</f>
        <v>26218</v>
      </c>
      <c r="F1183" s="311">
        <f>F1187+F1189+F1191+F1193+F1195+F1197+F1199+F1202</f>
        <v>26218</v>
      </c>
      <c r="G1183" s="311">
        <f>G1187+G1191+G1193+G1199+G1202</f>
        <v>4105.8999999999996</v>
      </c>
      <c r="H1183" s="89">
        <f>H1187+H1191+H1193+H1199+H1202</f>
        <v>4105.8999999999996</v>
      </c>
      <c r="I1183" s="208">
        <f>(H1183/E1183)*100</f>
        <v>15.660614844763138</v>
      </c>
      <c r="J1183" s="982"/>
    </row>
    <row r="1184" spans="1:12" x14ac:dyDescent="0.25">
      <c r="A1184" s="1178"/>
      <c r="B1184" s="1181"/>
      <c r="C1184" s="102"/>
      <c r="D1184" s="341" t="s">
        <v>27</v>
      </c>
      <c r="E1184" s="312">
        <f>E1203</f>
        <v>0</v>
      </c>
      <c r="F1184" s="312" t="str">
        <f>F1203</f>
        <v>-</v>
      </c>
      <c r="G1184" s="105" t="s">
        <v>11</v>
      </c>
      <c r="H1184" s="361">
        <f>H1203</f>
        <v>1371.7</v>
      </c>
      <c r="I1184" s="362" t="s">
        <v>11</v>
      </c>
      <c r="J1184" s="283"/>
    </row>
    <row r="1185" spans="1:10" x14ac:dyDescent="0.25">
      <c r="A1185" s="1177"/>
      <c r="B1185" s="1187" t="s">
        <v>190</v>
      </c>
      <c r="C1185" s="300"/>
      <c r="D1185" s="213"/>
      <c r="E1185" s="84">
        <f>E1186+E1187</f>
        <v>2000</v>
      </c>
      <c r="F1185" s="311"/>
      <c r="G1185" s="84"/>
      <c r="H1185" s="89"/>
      <c r="I1185" s="86"/>
      <c r="J1185" s="1001" t="s">
        <v>744</v>
      </c>
    </row>
    <row r="1186" spans="1:10" ht="15.75" customHeight="1" x14ac:dyDescent="0.25">
      <c r="A1186" s="1177"/>
      <c r="B1186" s="1182"/>
      <c r="C1186" s="300"/>
      <c r="D1186" s="214" t="s">
        <v>9</v>
      </c>
      <c r="E1186" s="84">
        <v>0</v>
      </c>
      <c r="F1186" s="311" t="s">
        <v>11</v>
      </c>
      <c r="G1186" s="84" t="s">
        <v>11</v>
      </c>
      <c r="H1186" s="89" t="s">
        <v>11</v>
      </c>
      <c r="I1186" s="86" t="s">
        <v>11</v>
      </c>
      <c r="J1186" s="1001"/>
    </row>
    <row r="1187" spans="1:10" ht="22.5" customHeight="1" x14ac:dyDescent="0.25">
      <c r="A1187" s="1178"/>
      <c r="B1187" s="1183"/>
      <c r="C1187" s="303" t="s">
        <v>201</v>
      </c>
      <c r="D1187" s="305" t="s">
        <v>10</v>
      </c>
      <c r="E1187" s="67">
        <v>2000</v>
      </c>
      <c r="F1187" s="312">
        <v>2000</v>
      </c>
      <c r="G1187" s="67">
        <v>160.9</v>
      </c>
      <c r="H1187" s="90">
        <v>160.9</v>
      </c>
      <c r="I1187" s="200">
        <f>(H1187/E1187)*100</f>
        <v>8.0449999999999999</v>
      </c>
      <c r="J1187" s="1002"/>
    </row>
    <row r="1188" spans="1:10" x14ac:dyDescent="0.25">
      <c r="A1188" s="1176"/>
      <c r="B1188" s="1187" t="s">
        <v>191</v>
      </c>
      <c r="C1188" s="103"/>
      <c r="D1188" s="304"/>
      <c r="E1188" s="60">
        <f>E1189</f>
        <v>300</v>
      </c>
      <c r="F1188" s="310"/>
      <c r="G1188" s="60"/>
      <c r="H1188" s="88"/>
      <c r="I1188" s="86"/>
      <c r="J1188" s="1000" t="s">
        <v>670</v>
      </c>
    </row>
    <row r="1189" spans="1:10" ht="24.75" customHeight="1" x14ac:dyDescent="0.25">
      <c r="A1189" s="1178"/>
      <c r="B1189" s="1183"/>
      <c r="C1189" s="301"/>
      <c r="D1189" s="305" t="s">
        <v>10</v>
      </c>
      <c r="E1189" s="67">
        <v>300</v>
      </c>
      <c r="F1189" s="312">
        <v>300</v>
      </c>
      <c r="G1189" s="67" t="s">
        <v>11</v>
      </c>
      <c r="H1189" s="90" t="s">
        <v>11</v>
      </c>
      <c r="I1189" s="200" t="s">
        <v>11</v>
      </c>
      <c r="J1189" s="1002"/>
    </row>
    <row r="1190" spans="1:10" x14ac:dyDescent="0.25">
      <c r="A1190" s="1176"/>
      <c r="B1190" s="1187" t="s">
        <v>192</v>
      </c>
      <c r="C1190" s="103"/>
      <c r="D1190" s="304"/>
      <c r="E1190" s="60">
        <f>E1191</f>
        <v>2150</v>
      </c>
      <c r="F1190" s="310"/>
      <c r="G1190" s="60"/>
      <c r="H1190" s="88"/>
      <c r="I1190" s="86"/>
      <c r="J1190" s="1000" t="s">
        <v>744</v>
      </c>
    </row>
    <row r="1191" spans="1:10" ht="27" customHeight="1" x14ac:dyDescent="0.25">
      <c r="A1191" s="1178"/>
      <c r="B1191" s="1183"/>
      <c r="C1191" s="303" t="s">
        <v>201</v>
      </c>
      <c r="D1191" s="305" t="s">
        <v>10</v>
      </c>
      <c r="E1191" s="67">
        <v>2150</v>
      </c>
      <c r="F1191" s="312">
        <v>2150</v>
      </c>
      <c r="G1191" s="67">
        <v>1225.5</v>
      </c>
      <c r="H1191" s="90">
        <v>1225.5</v>
      </c>
      <c r="I1191" s="200">
        <f>(H1191/E1191)*100</f>
        <v>56.999999999999993</v>
      </c>
      <c r="J1191" s="1002"/>
    </row>
    <row r="1192" spans="1:10" x14ac:dyDescent="0.25">
      <c r="A1192" s="1176"/>
      <c r="B1192" s="1187" t="s">
        <v>193</v>
      </c>
      <c r="C1192" s="103"/>
      <c r="D1192" s="304"/>
      <c r="E1192" s="60">
        <f>E1193</f>
        <v>400</v>
      </c>
      <c r="F1192" s="310"/>
      <c r="G1192" s="60"/>
      <c r="H1192" s="88"/>
      <c r="I1192" s="86"/>
      <c r="J1192" s="1000" t="s">
        <v>744</v>
      </c>
    </row>
    <row r="1193" spans="1:10" ht="39" customHeight="1" x14ac:dyDescent="0.25">
      <c r="A1193" s="1178"/>
      <c r="B1193" s="1183"/>
      <c r="C1193" s="303" t="s">
        <v>201</v>
      </c>
      <c r="D1193" s="305" t="s">
        <v>10</v>
      </c>
      <c r="E1193" s="67">
        <v>400</v>
      </c>
      <c r="F1193" s="312">
        <v>400</v>
      </c>
      <c r="G1193" s="67">
        <v>212.1</v>
      </c>
      <c r="H1193" s="90">
        <v>212.1</v>
      </c>
      <c r="I1193" s="200">
        <f>(H1193/E1193)*100</f>
        <v>53.024999999999999</v>
      </c>
      <c r="J1193" s="1002"/>
    </row>
    <row r="1194" spans="1:10" x14ac:dyDescent="0.25">
      <c r="A1194" s="1176"/>
      <c r="B1194" s="1187" t="s">
        <v>194</v>
      </c>
      <c r="C1194" s="103"/>
      <c r="D1194" s="304"/>
      <c r="E1194" s="60">
        <f>E1195</f>
        <v>200</v>
      </c>
      <c r="F1194" s="310"/>
      <c r="G1194" s="60"/>
      <c r="H1194" s="88"/>
      <c r="I1194" s="86"/>
      <c r="J1194" s="1000" t="s">
        <v>670</v>
      </c>
    </row>
    <row r="1195" spans="1:10" ht="27.75" customHeight="1" x14ac:dyDescent="0.25">
      <c r="A1195" s="1178"/>
      <c r="B1195" s="1183"/>
      <c r="C1195" s="301" t="s">
        <v>11</v>
      </c>
      <c r="D1195" s="305" t="s">
        <v>10</v>
      </c>
      <c r="E1195" s="67">
        <v>200</v>
      </c>
      <c r="F1195" s="312">
        <v>200</v>
      </c>
      <c r="G1195" s="67" t="s">
        <v>11</v>
      </c>
      <c r="H1195" s="90" t="s">
        <v>11</v>
      </c>
      <c r="I1195" s="200" t="s">
        <v>11</v>
      </c>
      <c r="J1195" s="1002"/>
    </row>
    <row r="1196" spans="1:10" x14ac:dyDescent="0.25">
      <c r="A1196" s="1176"/>
      <c r="B1196" s="1187" t="s">
        <v>195</v>
      </c>
      <c r="C1196" s="103"/>
      <c r="D1196" s="304"/>
      <c r="E1196" s="60">
        <f>E1197</f>
        <v>200</v>
      </c>
      <c r="F1196" s="310"/>
      <c r="G1196" s="60"/>
      <c r="H1196" s="88"/>
      <c r="I1196" s="86"/>
      <c r="J1196" s="1000" t="s">
        <v>740</v>
      </c>
    </row>
    <row r="1197" spans="1:10" ht="21" customHeight="1" x14ac:dyDescent="0.25">
      <c r="A1197" s="1178"/>
      <c r="B1197" s="1183"/>
      <c r="C1197" s="301" t="s">
        <v>11</v>
      </c>
      <c r="D1197" s="305" t="s">
        <v>10</v>
      </c>
      <c r="E1197" s="67">
        <v>200</v>
      </c>
      <c r="F1197" s="312">
        <v>200</v>
      </c>
      <c r="G1197" s="67" t="s">
        <v>11</v>
      </c>
      <c r="H1197" s="90" t="s">
        <v>11</v>
      </c>
      <c r="I1197" s="200" t="s">
        <v>11</v>
      </c>
      <c r="J1197" s="1002"/>
    </row>
    <row r="1198" spans="1:10" ht="19.5" customHeight="1" x14ac:dyDescent="0.25">
      <c r="A1198" s="1176"/>
      <c r="B1198" s="1187" t="s">
        <v>196</v>
      </c>
      <c r="C1198" s="103"/>
      <c r="D1198" s="304"/>
      <c r="E1198" s="60">
        <f>E1199</f>
        <v>968</v>
      </c>
      <c r="F1198" s="310" t="s">
        <v>11</v>
      </c>
      <c r="G1198" s="60" t="s">
        <v>11</v>
      </c>
      <c r="H1198" s="88">
        <f>H1199</f>
        <v>2077.4</v>
      </c>
      <c r="I1198" s="86" t="s">
        <v>11</v>
      </c>
      <c r="J1198" s="1000" t="s">
        <v>741</v>
      </c>
    </row>
    <row r="1199" spans="1:10" ht="20.25" customHeight="1" x14ac:dyDescent="0.25">
      <c r="A1199" s="1178"/>
      <c r="B1199" s="1183"/>
      <c r="C1199" s="301" t="s">
        <v>201</v>
      </c>
      <c r="D1199" s="214" t="s">
        <v>10</v>
      </c>
      <c r="E1199" s="84">
        <v>968</v>
      </c>
      <c r="F1199" s="311">
        <v>968</v>
      </c>
      <c r="G1199" s="84">
        <v>2077.4</v>
      </c>
      <c r="H1199" s="89">
        <v>2077.4</v>
      </c>
      <c r="I1199" s="208">
        <f>(H1199/E1199)*100</f>
        <v>214.60743801652896</v>
      </c>
      <c r="J1199" s="1001"/>
    </row>
    <row r="1200" spans="1:10" ht="16.5" customHeight="1" x14ac:dyDescent="0.25">
      <c r="A1200" s="1176"/>
      <c r="B1200" s="1187" t="s">
        <v>197</v>
      </c>
      <c r="C1200" s="363"/>
      <c r="D1200" s="364"/>
      <c r="E1200" s="307">
        <f>E1202</f>
        <v>20000</v>
      </c>
      <c r="F1200" s="310"/>
      <c r="G1200" s="307"/>
      <c r="H1200" s="353">
        <f>H1201+H1202+H1203</f>
        <v>22170</v>
      </c>
      <c r="I1200" s="365"/>
      <c r="J1200" s="1000" t="s">
        <v>750</v>
      </c>
    </row>
    <row r="1201" spans="1:10" ht="16.5" customHeight="1" x14ac:dyDescent="0.25">
      <c r="A1201" s="1177"/>
      <c r="B1201" s="1182"/>
      <c r="C1201" s="366"/>
      <c r="D1201" s="367" t="s">
        <v>9</v>
      </c>
      <c r="E1201" s="211">
        <v>0</v>
      </c>
      <c r="F1201" s="311" t="s">
        <v>11</v>
      </c>
      <c r="G1201" s="211">
        <v>20368.3</v>
      </c>
      <c r="H1201" s="347">
        <v>20368.3</v>
      </c>
      <c r="I1201" s="209" t="s">
        <v>11</v>
      </c>
      <c r="J1201" s="1001"/>
    </row>
    <row r="1202" spans="1:10" ht="24.75" customHeight="1" x14ac:dyDescent="0.25">
      <c r="A1202" s="1177"/>
      <c r="B1202" s="1185"/>
      <c r="C1202" s="300" t="s">
        <v>201</v>
      </c>
      <c r="D1202" s="280" t="s">
        <v>10</v>
      </c>
      <c r="E1202" s="211">
        <v>20000</v>
      </c>
      <c r="F1202" s="311">
        <v>20000</v>
      </c>
      <c r="G1202" s="211">
        <v>430</v>
      </c>
      <c r="H1202" s="347">
        <v>430</v>
      </c>
      <c r="I1202" s="368">
        <f>(H1202/E1202)*100</f>
        <v>2.15</v>
      </c>
      <c r="J1202" s="1001"/>
    </row>
    <row r="1203" spans="1:10" ht="18.75" customHeight="1" x14ac:dyDescent="0.25">
      <c r="A1203" s="1178"/>
      <c r="B1203" s="1183"/>
      <c r="C1203" s="369"/>
      <c r="D1203" s="305" t="s">
        <v>27</v>
      </c>
      <c r="E1203" s="67">
        <v>0</v>
      </c>
      <c r="F1203" s="312" t="s">
        <v>11</v>
      </c>
      <c r="G1203" s="67" t="s">
        <v>11</v>
      </c>
      <c r="H1203" s="90">
        <v>1371.7</v>
      </c>
      <c r="I1203" s="370" t="s">
        <v>11</v>
      </c>
      <c r="J1203" s="1002"/>
    </row>
    <row r="1204" spans="1:10" x14ac:dyDescent="0.25">
      <c r="A1204" s="1176"/>
      <c r="B1204" s="1187" t="s">
        <v>198</v>
      </c>
      <c r="C1204" s="103"/>
      <c r="D1204" s="92"/>
      <c r="E1204" s="84">
        <f>E1205+E1206</f>
        <v>1600</v>
      </c>
      <c r="F1204" s="311"/>
      <c r="G1204" s="84"/>
      <c r="H1204" s="89"/>
      <c r="I1204" s="86"/>
      <c r="J1204" s="298"/>
    </row>
    <row r="1205" spans="1:10" x14ac:dyDescent="0.25">
      <c r="A1205" s="1177"/>
      <c r="B1205" s="1182"/>
      <c r="C1205" s="300"/>
      <c r="D1205" s="215" t="s">
        <v>8</v>
      </c>
      <c r="E1205" s="84">
        <v>0</v>
      </c>
      <c r="F1205" s="311" t="s">
        <v>11</v>
      </c>
      <c r="G1205" s="311" t="s">
        <v>11</v>
      </c>
      <c r="H1205" s="311" t="s">
        <v>11</v>
      </c>
      <c r="I1205" s="311" t="s">
        <v>11</v>
      </c>
      <c r="J1205" s="1001" t="s">
        <v>751</v>
      </c>
    </row>
    <row r="1206" spans="1:10" x14ac:dyDescent="0.25">
      <c r="A1206" s="1178"/>
      <c r="B1206" s="1183"/>
      <c r="C1206" s="301" t="s">
        <v>11</v>
      </c>
      <c r="D1206" s="217" t="s">
        <v>9</v>
      </c>
      <c r="E1206" s="67">
        <v>1600</v>
      </c>
      <c r="F1206" s="312">
        <v>1600</v>
      </c>
      <c r="G1206" s="312" t="s">
        <v>11</v>
      </c>
      <c r="H1206" s="312" t="s">
        <v>11</v>
      </c>
      <c r="I1206" s="200" t="s">
        <v>11</v>
      </c>
      <c r="J1206" s="1002"/>
    </row>
    <row r="1207" spans="1:10" x14ac:dyDescent="0.25">
      <c r="A1207" s="1176"/>
      <c r="B1207" s="1187" t="s">
        <v>199</v>
      </c>
      <c r="C1207" s="103"/>
      <c r="D1207" s="216"/>
      <c r="E1207" s="60"/>
      <c r="F1207" s="310"/>
      <c r="G1207" s="60"/>
      <c r="H1207" s="88"/>
      <c r="I1207" s="86"/>
      <c r="J1207" s="1000" t="s">
        <v>743</v>
      </c>
    </row>
    <row r="1208" spans="1:10" ht="22.5" customHeight="1" x14ac:dyDescent="0.25">
      <c r="A1208" s="1178"/>
      <c r="B1208" s="1183"/>
      <c r="C1208" s="301" t="s">
        <v>11</v>
      </c>
      <c r="D1208" s="217" t="s">
        <v>10</v>
      </c>
      <c r="E1208" s="67">
        <v>0</v>
      </c>
      <c r="F1208" s="312" t="s">
        <v>11</v>
      </c>
      <c r="G1208" s="312" t="s">
        <v>11</v>
      </c>
      <c r="H1208" s="312" t="s">
        <v>11</v>
      </c>
      <c r="I1208" s="312" t="s">
        <v>11</v>
      </c>
      <c r="J1208" s="1002"/>
    </row>
    <row r="1209" spans="1:10" x14ac:dyDescent="0.25">
      <c r="A1209" s="1176"/>
      <c r="B1209" s="1187" t="s">
        <v>200</v>
      </c>
      <c r="C1209" s="103"/>
      <c r="D1209" s="218"/>
      <c r="E1209" s="60"/>
      <c r="F1209" s="310"/>
      <c r="G1209" s="60"/>
      <c r="H1209" s="88"/>
      <c r="I1209" s="61"/>
      <c r="J1209" s="1000" t="s">
        <v>385</v>
      </c>
    </row>
    <row r="1210" spans="1:10" x14ac:dyDescent="0.25">
      <c r="A1210" s="1178"/>
      <c r="B1210" s="1183"/>
      <c r="C1210" s="301" t="s">
        <v>11</v>
      </c>
      <c r="D1210" s="217" t="s">
        <v>10</v>
      </c>
      <c r="E1210" s="67">
        <v>0</v>
      </c>
      <c r="F1210" s="312" t="s">
        <v>11</v>
      </c>
      <c r="G1210" s="312" t="s">
        <v>11</v>
      </c>
      <c r="H1210" s="312" t="s">
        <v>11</v>
      </c>
      <c r="I1210" s="312" t="s">
        <v>11</v>
      </c>
      <c r="J1210" s="1002"/>
    </row>
    <row r="1211" spans="1:10" x14ac:dyDescent="0.25">
      <c r="A1211" s="371"/>
      <c r="B1211" s="80"/>
      <c r="C1211" s="95"/>
      <c r="D1211" s="342"/>
      <c r="E1211" s="84"/>
      <c r="F1211" s="31"/>
      <c r="G1211" s="31"/>
      <c r="H1211" s="31"/>
      <c r="I1211" s="31"/>
      <c r="J1211" s="238"/>
    </row>
    <row r="1212" spans="1:10" x14ac:dyDescent="0.25">
      <c r="A1212" s="371"/>
      <c r="B1212" s="80"/>
      <c r="C1212" s="95"/>
      <c r="D1212" s="342"/>
      <c r="E1212" s="84"/>
      <c r="F1212" s="31"/>
      <c r="G1212" s="31"/>
      <c r="H1212" s="31"/>
      <c r="I1212" s="31"/>
      <c r="J1212" s="238"/>
    </row>
    <row r="1213" spans="1:10" x14ac:dyDescent="0.25">
      <c r="A1213" s="371"/>
      <c r="B1213" s="80"/>
      <c r="C1213" s="95"/>
      <c r="D1213" s="342"/>
      <c r="E1213" s="84"/>
      <c r="F1213" s="31"/>
      <c r="G1213" s="31"/>
      <c r="H1213" s="31"/>
      <c r="I1213" s="31"/>
      <c r="J1213" s="238"/>
    </row>
    <row r="1215" spans="1:10" x14ac:dyDescent="0.25">
      <c r="A1215" s="965" t="s">
        <v>18</v>
      </c>
      <c r="B1215" s="965"/>
      <c r="C1215" s="965"/>
      <c r="D1215" s="965"/>
      <c r="E1215" s="965"/>
      <c r="F1215" s="965"/>
      <c r="G1215" s="965"/>
      <c r="H1215" s="965"/>
      <c r="I1215" s="965"/>
      <c r="J1215" s="238"/>
    </row>
    <row r="1216" spans="1:10" ht="15" x14ac:dyDescent="0.25">
      <c r="A1216" s="939" t="s">
        <v>0</v>
      </c>
      <c r="B1216" s="940" t="s">
        <v>19</v>
      </c>
      <c r="C1216" s="941" t="s">
        <v>20</v>
      </c>
      <c r="D1216" s="942" t="s">
        <v>685</v>
      </c>
      <c r="E1216" s="942"/>
      <c r="F1216" s="1138">
        <v>2021</v>
      </c>
      <c r="G1216" s="1139"/>
      <c r="H1216" s="1139"/>
      <c r="I1216" s="1140"/>
      <c r="J1216" s="951" t="s">
        <v>21</v>
      </c>
    </row>
    <row r="1217" spans="1:10" ht="15" x14ac:dyDescent="0.25">
      <c r="A1217" s="939"/>
      <c r="B1217" s="940"/>
      <c r="C1217" s="941"/>
      <c r="D1217" s="942"/>
      <c r="E1217" s="942"/>
      <c r="F1217" s="951" t="s">
        <v>22</v>
      </c>
      <c r="G1217" s="951"/>
      <c r="H1217" s="951" t="s">
        <v>24</v>
      </c>
      <c r="I1217" s="951"/>
      <c r="J1217" s="951"/>
    </row>
    <row r="1218" spans="1:10" ht="15" x14ac:dyDescent="0.25">
      <c r="A1218" s="46">
        <v>1</v>
      </c>
      <c r="B1218" s="37">
        <v>2</v>
      </c>
      <c r="C1218" s="192">
        <v>3</v>
      </c>
      <c r="D1218" s="984">
        <v>4</v>
      </c>
      <c r="E1218" s="984"/>
      <c r="F1218" s="984">
        <v>5</v>
      </c>
      <c r="G1218" s="984"/>
      <c r="H1218" s="984">
        <v>6</v>
      </c>
      <c r="I1218" s="984"/>
      <c r="J1218" s="36">
        <v>7</v>
      </c>
    </row>
    <row r="1219" spans="1:10" ht="25.5" x14ac:dyDescent="0.25">
      <c r="A1219" s="326">
        <v>1</v>
      </c>
      <c r="B1219" s="113" t="s">
        <v>203</v>
      </c>
      <c r="C1219" s="289"/>
      <c r="D1219" s="1196"/>
      <c r="E1219" s="1196"/>
      <c r="F1219" s="1195"/>
      <c r="G1219" s="1195"/>
      <c r="H1219" s="1194"/>
      <c r="I1219" s="1194"/>
      <c r="J1219" s="286"/>
    </row>
    <row r="1220" spans="1:10" ht="38.25" x14ac:dyDescent="0.25">
      <c r="A1220" s="15" t="s">
        <v>13</v>
      </c>
      <c r="B1220" s="292" t="s">
        <v>204</v>
      </c>
      <c r="C1220" s="286" t="s">
        <v>48</v>
      </c>
      <c r="D1220" s="1194">
        <v>60</v>
      </c>
      <c r="E1220" s="1194"/>
      <c r="F1220" s="1195">
        <v>100</v>
      </c>
      <c r="G1220" s="1195"/>
      <c r="H1220" s="1194">
        <v>99</v>
      </c>
      <c r="I1220" s="1194"/>
      <c r="J1220" s="286" t="s">
        <v>688</v>
      </c>
    </row>
    <row r="1221" spans="1:10" ht="38.25" x14ac:dyDescent="0.25">
      <c r="A1221" s="15" t="s">
        <v>15</v>
      </c>
      <c r="B1221" s="292" t="s">
        <v>205</v>
      </c>
      <c r="C1221" s="286" t="s">
        <v>48</v>
      </c>
      <c r="D1221" s="1194">
        <v>16</v>
      </c>
      <c r="E1221" s="1194"/>
      <c r="F1221" s="1195">
        <v>100</v>
      </c>
      <c r="G1221" s="1195"/>
      <c r="H1221" s="1194">
        <v>60</v>
      </c>
      <c r="I1221" s="1194"/>
      <c r="J1221" s="286" t="s">
        <v>689</v>
      </c>
    </row>
    <row r="1222" spans="1:10" ht="51" x14ac:dyDescent="0.25">
      <c r="A1222" s="15" t="s">
        <v>16</v>
      </c>
      <c r="B1222" s="292" t="s">
        <v>206</v>
      </c>
      <c r="C1222" s="286" t="s">
        <v>50</v>
      </c>
      <c r="D1222" s="1194">
        <v>12.1</v>
      </c>
      <c r="E1222" s="1194"/>
      <c r="F1222" s="1195">
        <v>12.6</v>
      </c>
      <c r="G1222" s="1195"/>
      <c r="H1222" s="1194">
        <v>12.1</v>
      </c>
      <c r="I1222" s="1194"/>
      <c r="J1222" s="286" t="s">
        <v>690</v>
      </c>
    </row>
    <row r="1223" spans="1:10" ht="63.75" x14ac:dyDescent="0.25">
      <c r="A1223" s="15" t="s">
        <v>276</v>
      </c>
      <c r="B1223" s="292" t="s">
        <v>207</v>
      </c>
      <c r="C1223" s="286" t="s">
        <v>48</v>
      </c>
      <c r="D1223" s="1044">
        <v>100</v>
      </c>
      <c r="E1223" s="1044"/>
      <c r="F1223" s="1044">
        <v>100</v>
      </c>
      <c r="G1223" s="1044"/>
      <c r="H1223" s="1044" t="s">
        <v>279</v>
      </c>
      <c r="I1223" s="1044"/>
      <c r="J1223" s="15" t="s">
        <v>277</v>
      </c>
    </row>
    <row r="1224" spans="1:10" ht="25.5" x14ac:dyDescent="0.25">
      <c r="A1224" s="286">
        <v>2</v>
      </c>
      <c r="B1224" s="115" t="s">
        <v>208</v>
      </c>
      <c r="C1224" s="286"/>
      <c r="D1224" s="1044"/>
      <c r="E1224" s="1044"/>
      <c r="F1224" s="1044"/>
      <c r="G1224" s="1044"/>
      <c r="H1224" s="1044"/>
      <c r="I1224" s="1044"/>
      <c r="J1224" s="290"/>
    </row>
    <row r="1225" spans="1:10" ht="89.25" x14ac:dyDescent="0.25">
      <c r="A1225" s="15" t="s">
        <v>25</v>
      </c>
      <c r="B1225" s="292" t="s">
        <v>209</v>
      </c>
      <c r="C1225" s="286" t="s">
        <v>48</v>
      </c>
      <c r="D1225" s="1044" t="s">
        <v>418</v>
      </c>
      <c r="E1225" s="1197"/>
      <c r="F1225" s="1044" t="s">
        <v>691</v>
      </c>
      <c r="G1225" s="1044"/>
      <c r="H1225" s="1044" t="s">
        <v>691</v>
      </c>
      <c r="I1225" s="1197"/>
      <c r="J1225" s="15" t="s">
        <v>277</v>
      </c>
    </row>
    <row r="1226" spans="1:10" ht="51" x14ac:dyDescent="0.25">
      <c r="A1226" s="15" t="s">
        <v>28</v>
      </c>
      <c r="B1226" s="292" t="s">
        <v>210</v>
      </c>
      <c r="C1226" s="286" t="s">
        <v>48</v>
      </c>
      <c r="D1226" s="1044" t="s">
        <v>419</v>
      </c>
      <c r="E1226" s="1197"/>
      <c r="F1226" s="1044">
        <v>5</v>
      </c>
      <c r="G1226" s="1044"/>
      <c r="H1226" s="1044" t="s">
        <v>692</v>
      </c>
      <c r="I1226" s="1197"/>
      <c r="J1226" s="15" t="s">
        <v>675</v>
      </c>
    </row>
    <row r="1227" spans="1:10" ht="38.25" x14ac:dyDescent="0.25">
      <c r="A1227" s="15" t="s">
        <v>29</v>
      </c>
      <c r="B1227" s="292" t="s">
        <v>211</v>
      </c>
      <c r="C1227" s="286" t="s">
        <v>212</v>
      </c>
      <c r="D1227" s="1044" t="s">
        <v>420</v>
      </c>
      <c r="E1227" s="1197"/>
      <c r="F1227" s="1044">
        <v>25</v>
      </c>
      <c r="G1227" s="1044"/>
      <c r="H1227" s="1044" t="s">
        <v>503</v>
      </c>
      <c r="I1227" s="1197"/>
      <c r="J1227" s="286" t="s">
        <v>693</v>
      </c>
    </row>
    <row r="1228" spans="1:10" ht="25.5" x14ac:dyDescent="0.25">
      <c r="A1228" s="15" t="s">
        <v>30</v>
      </c>
      <c r="B1228" s="292" t="s">
        <v>213</v>
      </c>
      <c r="C1228" s="286" t="s">
        <v>212</v>
      </c>
      <c r="D1228" s="1044">
        <v>0</v>
      </c>
      <c r="E1228" s="1197"/>
      <c r="F1228" s="1044">
        <v>1</v>
      </c>
      <c r="G1228" s="1044"/>
      <c r="H1228" s="1044" t="s">
        <v>304</v>
      </c>
      <c r="I1228" s="1197"/>
      <c r="J1228" s="286" t="s">
        <v>694</v>
      </c>
    </row>
    <row r="1229" spans="1:10" ht="53.25" customHeight="1" x14ac:dyDescent="0.25">
      <c r="A1229" s="15" t="s">
        <v>31</v>
      </c>
      <c r="B1229" s="292" t="s">
        <v>214</v>
      </c>
      <c r="C1229" s="286" t="s">
        <v>48</v>
      </c>
      <c r="D1229" s="1044" t="s">
        <v>279</v>
      </c>
      <c r="E1229" s="1197"/>
      <c r="F1229" s="1044">
        <v>100</v>
      </c>
      <c r="G1229" s="1044"/>
      <c r="H1229" s="1044" t="s">
        <v>279</v>
      </c>
      <c r="I1229" s="1197"/>
      <c r="J1229" s="15" t="s">
        <v>277</v>
      </c>
    </row>
    <row r="1230" spans="1:10" ht="38.25" x14ac:dyDescent="0.25">
      <c r="A1230" s="286">
        <v>3</v>
      </c>
      <c r="B1230" s="115" t="s">
        <v>215</v>
      </c>
      <c r="C1230" s="286"/>
      <c r="D1230" s="1044"/>
      <c r="E1230" s="1197"/>
      <c r="F1230" s="1044"/>
      <c r="G1230" s="1044"/>
      <c r="H1230" s="1044"/>
      <c r="I1230" s="1197"/>
      <c r="J1230" s="286"/>
    </row>
    <row r="1231" spans="1:10" ht="127.5" x14ac:dyDescent="0.25">
      <c r="A1231" s="15" t="s">
        <v>72</v>
      </c>
      <c r="B1231" s="116" t="s">
        <v>216</v>
      </c>
      <c r="C1231" s="286" t="s">
        <v>48</v>
      </c>
      <c r="D1231" s="1044" t="s">
        <v>279</v>
      </c>
      <c r="E1231" s="1197"/>
      <c r="F1231" s="1044" t="s">
        <v>279</v>
      </c>
      <c r="G1231" s="1044"/>
      <c r="H1231" s="1044" t="s">
        <v>279</v>
      </c>
      <c r="I1231" s="1197"/>
      <c r="J1231" s="15" t="s">
        <v>676</v>
      </c>
    </row>
    <row r="1232" spans="1:10" ht="114.75" x14ac:dyDescent="0.25">
      <c r="A1232" s="15" t="s">
        <v>73</v>
      </c>
      <c r="B1232" s="120" t="s">
        <v>217</v>
      </c>
      <c r="C1232" s="286" t="s">
        <v>48</v>
      </c>
      <c r="D1232" s="1044">
        <v>100</v>
      </c>
      <c r="E1232" s="1197"/>
      <c r="F1232" s="1044">
        <v>100</v>
      </c>
      <c r="G1232" s="1044"/>
      <c r="H1232" s="1044" t="s">
        <v>279</v>
      </c>
      <c r="I1232" s="1197"/>
      <c r="J1232" s="15" t="s">
        <v>277</v>
      </c>
    </row>
    <row r="1233" spans="1:10" ht="63.75" x14ac:dyDescent="0.25">
      <c r="A1233" s="15" t="s">
        <v>77</v>
      </c>
      <c r="B1233" s="116" t="s">
        <v>218</v>
      </c>
      <c r="C1233" s="286" t="s">
        <v>219</v>
      </c>
      <c r="D1233" s="1044" t="s">
        <v>421</v>
      </c>
      <c r="E1233" s="1197"/>
      <c r="F1233" s="1044" t="s">
        <v>280</v>
      </c>
      <c r="G1233" s="1044"/>
      <c r="H1233" s="1044" t="s">
        <v>695</v>
      </c>
      <c r="I1233" s="1197"/>
      <c r="J1233" s="286" t="s">
        <v>696</v>
      </c>
    </row>
    <row r="1234" spans="1:10" ht="69.75" customHeight="1" x14ac:dyDescent="0.25">
      <c r="A1234" s="15" t="s">
        <v>83</v>
      </c>
      <c r="B1234" s="116" t="s">
        <v>220</v>
      </c>
      <c r="C1234" s="286" t="s">
        <v>219</v>
      </c>
      <c r="D1234" s="1044" t="s">
        <v>304</v>
      </c>
      <c r="E1234" s="1197"/>
      <c r="F1234" s="1044" t="s">
        <v>281</v>
      </c>
      <c r="G1234" s="1044"/>
      <c r="H1234" s="1044" t="s">
        <v>281</v>
      </c>
      <c r="I1234" s="1197"/>
      <c r="J1234" s="15" t="s">
        <v>277</v>
      </c>
    </row>
    <row r="1235" spans="1:10" ht="51" x14ac:dyDescent="0.25">
      <c r="A1235" s="15" t="s">
        <v>221</v>
      </c>
      <c r="B1235" s="116" t="s">
        <v>222</v>
      </c>
      <c r="C1235" s="286" t="s">
        <v>48</v>
      </c>
      <c r="D1235" s="1044" t="s">
        <v>304</v>
      </c>
      <c r="E1235" s="1197"/>
      <c r="F1235" s="1044" t="s">
        <v>697</v>
      </c>
      <c r="G1235" s="1044"/>
      <c r="H1235" s="1044" t="s">
        <v>697</v>
      </c>
      <c r="I1235" s="1044"/>
      <c r="J1235" s="15" t="s">
        <v>277</v>
      </c>
    </row>
    <row r="1236" spans="1:10" ht="63.75" x14ac:dyDescent="0.25">
      <c r="A1236" s="15" t="s">
        <v>223</v>
      </c>
      <c r="B1236" s="116" t="s">
        <v>224</v>
      </c>
      <c r="C1236" s="286" t="s">
        <v>48</v>
      </c>
      <c r="D1236" s="1044" t="s">
        <v>278</v>
      </c>
      <c r="E1236" s="1197"/>
      <c r="F1236" s="1044" t="s">
        <v>698</v>
      </c>
      <c r="G1236" s="1044"/>
      <c r="H1236" s="1044" t="s">
        <v>698</v>
      </c>
      <c r="I1236" s="1044"/>
      <c r="J1236" s="15" t="s">
        <v>277</v>
      </c>
    </row>
    <row r="1237" spans="1:10" ht="25.5" x14ac:dyDescent="0.25">
      <c r="A1237" s="15">
        <v>4</v>
      </c>
      <c r="B1237" s="117" t="s">
        <v>225</v>
      </c>
      <c r="C1237" s="286"/>
      <c r="D1237" s="1044"/>
      <c r="E1237" s="1044"/>
      <c r="F1237" s="1044"/>
      <c r="G1237" s="1044"/>
      <c r="H1237" s="1044"/>
      <c r="I1237" s="1044"/>
      <c r="J1237" s="286"/>
    </row>
    <row r="1238" spans="1:10" ht="89.25" x14ac:dyDescent="0.25">
      <c r="A1238" s="15" t="s">
        <v>54</v>
      </c>
      <c r="B1238" s="116" t="s">
        <v>226</v>
      </c>
      <c r="C1238" s="286" t="s">
        <v>48</v>
      </c>
      <c r="D1238" s="1044" t="s">
        <v>422</v>
      </c>
      <c r="E1238" s="1044"/>
      <c r="F1238" s="1044" t="s">
        <v>699</v>
      </c>
      <c r="G1238" s="1044"/>
      <c r="H1238" s="1044" t="s">
        <v>700</v>
      </c>
      <c r="I1238" s="1044"/>
      <c r="J1238" s="15" t="s">
        <v>701</v>
      </c>
    </row>
    <row r="1239" spans="1:10" ht="89.25" x14ac:dyDescent="0.25">
      <c r="A1239" s="15" t="s">
        <v>55</v>
      </c>
      <c r="B1239" s="116" t="s">
        <v>227</v>
      </c>
      <c r="C1239" s="286" t="s">
        <v>48</v>
      </c>
      <c r="D1239" s="1044" t="s">
        <v>423</v>
      </c>
      <c r="E1239" s="1044"/>
      <c r="F1239" s="1044" t="s">
        <v>295</v>
      </c>
      <c r="G1239" s="1044"/>
      <c r="H1239" s="1044" t="s">
        <v>702</v>
      </c>
      <c r="I1239" s="1044"/>
      <c r="J1239" s="15" t="s">
        <v>703</v>
      </c>
    </row>
    <row r="1240" spans="1:10" ht="76.5" x14ac:dyDescent="0.25">
      <c r="A1240" s="15" t="s">
        <v>56</v>
      </c>
      <c r="B1240" s="116" t="s">
        <v>228</v>
      </c>
      <c r="C1240" s="286" t="s">
        <v>48</v>
      </c>
      <c r="D1240" s="1044" t="s">
        <v>425</v>
      </c>
      <c r="E1240" s="1044"/>
      <c r="F1240" s="1044" t="s">
        <v>704</v>
      </c>
      <c r="G1240" s="1044"/>
      <c r="H1240" s="1044" t="s">
        <v>705</v>
      </c>
      <c r="I1240" s="1044"/>
      <c r="J1240" s="15" t="s">
        <v>677</v>
      </c>
    </row>
    <row r="1241" spans="1:10" ht="89.25" x14ac:dyDescent="0.25">
      <c r="A1241" s="15" t="s">
        <v>57</v>
      </c>
      <c r="B1241" s="116" t="s">
        <v>229</v>
      </c>
      <c r="C1241" s="286" t="s">
        <v>48</v>
      </c>
      <c r="D1241" s="1044" t="s">
        <v>289</v>
      </c>
      <c r="E1241" s="1044"/>
      <c r="F1241" s="1044" t="s">
        <v>706</v>
      </c>
      <c r="G1241" s="1044"/>
      <c r="H1241" s="1044" t="s">
        <v>707</v>
      </c>
      <c r="I1241" s="1044"/>
      <c r="J1241" s="15" t="s">
        <v>708</v>
      </c>
    </row>
    <row r="1242" spans="1:10" ht="51" x14ac:dyDescent="0.25">
      <c r="A1242" s="15" t="s">
        <v>58</v>
      </c>
      <c r="B1242" s="116" t="s">
        <v>230</v>
      </c>
      <c r="C1242" s="286" t="s">
        <v>48</v>
      </c>
      <c r="D1242" s="1044" t="s">
        <v>426</v>
      </c>
      <c r="E1242" s="1044"/>
      <c r="F1242" s="1044" t="s">
        <v>300</v>
      </c>
      <c r="G1242" s="1044"/>
      <c r="H1242" s="1044" t="s">
        <v>426</v>
      </c>
      <c r="I1242" s="1044"/>
      <c r="J1242" s="286" t="s">
        <v>709</v>
      </c>
    </row>
    <row r="1243" spans="1:10" ht="38.25" x14ac:dyDescent="0.25">
      <c r="A1243" s="15">
        <v>5</v>
      </c>
      <c r="B1243" s="117" t="s">
        <v>231</v>
      </c>
      <c r="C1243" s="286"/>
      <c r="D1243" s="1044"/>
      <c r="E1243" s="1044"/>
      <c r="F1243" s="1044"/>
      <c r="G1243" s="1044"/>
      <c r="H1243" s="1044"/>
      <c r="I1243" s="1044"/>
      <c r="J1243" s="286"/>
    </row>
    <row r="1244" spans="1:10" ht="165.75" x14ac:dyDescent="0.25">
      <c r="A1244" s="15" t="s">
        <v>62</v>
      </c>
      <c r="B1244" s="116" t="s">
        <v>232</v>
      </c>
      <c r="C1244" s="286" t="s">
        <v>48</v>
      </c>
      <c r="D1244" s="1044" t="s">
        <v>427</v>
      </c>
      <c r="E1244" s="1044"/>
      <c r="F1244" s="1044" t="s">
        <v>292</v>
      </c>
      <c r="G1244" s="1044"/>
      <c r="H1244" s="1044" t="s">
        <v>710</v>
      </c>
      <c r="I1244" s="1044"/>
      <c r="J1244" s="15" t="s">
        <v>678</v>
      </c>
    </row>
    <row r="1245" spans="1:10" ht="63.75" x14ac:dyDescent="0.25">
      <c r="A1245" s="15" t="s">
        <v>63</v>
      </c>
      <c r="B1245" s="116" t="s">
        <v>233</v>
      </c>
      <c r="C1245" s="286" t="s">
        <v>48</v>
      </c>
      <c r="D1245" s="1044" t="s">
        <v>283</v>
      </c>
      <c r="E1245" s="1044"/>
      <c r="F1245" s="1044" t="s">
        <v>711</v>
      </c>
      <c r="G1245" s="1044"/>
      <c r="H1245" s="1044" t="s">
        <v>283</v>
      </c>
      <c r="I1245" s="1044"/>
      <c r="J1245" s="286" t="s">
        <v>712</v>
      </c>
    </row>
    <row r="1246" spans="1:10" ht="51" x14ac:dyDescent="0.25">
      <c r="A1246" s="15" t="s">
        <v>64</v>
      </c>
      <c r="B1246" s="116" t="s">
        <v>234</v>
      </c>
      <c r="C1246" s="286" t="s">
        <v>48</v>
      </c>
      <c r="D1246" s="1044" t="s">
        <v>421</v>
      </c>
      <c r="E1246" s="1044"/>
      <c r="F1246" s="1044" t="s">
        <v>291</v>
      </c>
      <c r="G1246" s="1044"/>
      <c r="H1246" s="1044" t="s">
        <v>713</v>
      </c>
      <c r="I1246" s="1044"/>
      <c r="J1246" s="15" t="s">
        <v>679</v>
      </c>
    </row>
    <row r="1247" spans="1:10" ht="51" x14ac:dyDescent="0.25">
      <c r="A1247" s="15" t="s">
        <v>65</v>
      </c>
      <c r="B1247" s="116" t="s">
        <v>235</v>
      </c>
      <c r="C1247" s="286" t="s">
        <v>48</v>
      </c>
      <c r="D1247" s="1044" t="s">
        <v>298</v>
      </c>
      <c r="E1247" s="1044"/>
      <c r="F1247" s="1044" t="s">
        <v>298</v>
      </c>
      <c r="G1247" s="1044"/>
      <c r="H1247" s="1044" t="s">
        <v>714</v>
      </c>
      <c r="I1247" s="1044"/>
      <c r="J1247" s="15" t="s">
        <v>679</v>
      </c>
    </row>
    <row r="1248" spans="1:10" ht="51" x14ac:dyDescent="0.25">
      <c r="A1248" s="15" t="s">
        <v>66</v>
      </c>
      <c r="B1248" s="116" t="s">
        <v>236</v>
      </c>
      <c r="C1248" s="286" t="s">
        <v>48</v>
      </c>
      <c r="D1248" s="1044" t="s">
        <v>424</v>
      </c>
      <c r="E1248" s="1044"/>
      <c r="F1248" s="1044" t="s">
        <v>284</v>
      </c>
      <c r="G1248" s="1044"/>
      <c r="H1248" s="1044" t="s">
        <v>715</v>
      </c>
      <c r="I1248" s="1044"/>
      <c r="J1248" s="15" t="s">
        <v>679</v>
      </c>
    </row>
    <row r="1249" spans="1:10" ht="102" x14ac:dyDescent="0.25">
      <c r="A1249" s="15" t="s">
        <v>67</v>
      </c>
      <c r="B1249" s="116" t="s">
        <v>237</v>
      </c>
      <c r="C1249" s="286" t="s">
        <v>48</v>
      </c>
      <c r="D1249" s="1044" t="s">
        <v>290</v>
      </c>
      <c r="E1249" s="1044"/>
      <c r="F1249" s="1044" t="s">
        <v>294</v>
      </c>
      <c r="G1249" s="1044"/>
      <c r="H1249" s="1044" t="s">
        <v>298</v>
      </c>
      <c r="I1249" s="1044"/>
      <c r="J1249" s="15" t="s">
        <v>716</v>
      </c>
    </row>
    <row r="1250" spans="1:10" ht="77.25" x14ac:dyDescent="0.25">
      <c r="A1250" s="15" t="s">
        <v>717</v>
      </c>
      <c r="B1250" s="116" t="s">
        <v>718</v>
      </c>
      <c r="C1250" s="286" t="s">
        <v>48</v>
      </c>
      <c r="D1250" s="1044" t="s">
        <v>11</v>
      </c>
      <c r="E1250" s="1044"/>
      <c r="F1250" s="1044" t="s">
        <v>299</v>
      </c>
      <c r="G1250" s="1044"/>
      <c r="H1250" s="1198" t="s">
        <v>302</v>
      </c>
      <c r="I1250" s="1198"/>
      <c r="J1250" s="151" t="s">
        <v>719</v>
      </c>
    </row>
    <row r="1251" spans="1:10" ht="38.25" x14ac:dyDescent="0.25">
      <c r="A1251" s="15">
        <v>6</v>
      </c>
      <c r="B1251" s="117" t="s">
        <v>238</v>
      </c>
      <c r="C1251" s="286"/>
      <c r="D1251" s="1044"/>
      <c r="E1251" s="1044"/>
      <c r="F1251" s="1044"/>
      <c r="G1251" s="1044"/>
      <c r="H1251" s="1044"/>
      <c r="I1251" s="1044"/>
      <c r="J1251" s="286"/>
    </row>
    <row r="1252" spans="1:10" ht="63.75" x14ac:dyDescent="0.25">
      <c r="A1252" s="15" t="s">
        <v>92</v>
      </c>
      <c r="B1252" s="116" t="s">
        <v>239</v>
      </c>
      <c r="C1252" s="286" t="s">
        <v>48</v>
      </c>
      <c r="D1252" s="1044" t="s">
        <v>279</v>
      </c>
      <c r="E1252" s="1044"/>
      <c r="F1252" s="1044" t="s">
        <v>279</v>
      </c>
      <c r="G1252" s="1044"/>
      <c r="H1252" s="1044" t="s">
        <v>279</v>
      </c>
      <c r="I1252" s="1044"/>
      <c r="J1252" s="15" t="s">
        <v>277</v>
      </c>
    </row>
    <row r="1253" spans="1:10" ht="76.5" x14ac:dyDescent="0.25">
      <c r="A1253" s="15" t="s">
        <v>285</v>
      </c>
      <c r="B1253" s="116" t="s">
        <v>240</v>
      </c>
      <c r="C1253" s="286" t="s">
        <v>48</v>
      </c>
      <c r="D1253" s="1044" t="s">
        <v>278</v>
      </c>
      <c r="E1253" s="1044"/>
      <c r="F1253" s="1044" t="s">
        <v>278</v>
      </c>
      <c r="G1253" s="1044"/>
      <c r="H1253" s="1044" t="s">
        <v>720</v>
      </c>
      <c r="I1253" s="1044"/>
      <c r="J1253" s="15" t="s">
        <v>721</v>
      </c>
    </row>
    <row r="1254" spans="1:10" ht="51" x14ac:dyDescent="0.25">
      <c r="A1254" s="15" t="s">
        <v>286</v>
      </c>
      <c r="B1254" s="116" t="s">
        <v>241</v>
      </c>
      <c r="C1254" s="286" t="s">
        <v>48</v>
      </c>
      <c r="D1254" s="1044" t="s">
        <v>297</v>
      </c>
      <c r="E1254" s="1044"/>
      <c r="F1254" s="1044" t="s">
        <v>296</v>
      </c>
      <c r="G1254" s="1044"/>
      <c r="H1254" s="1044" t="s">
        <v>293</v>
      </c>
      <c r="I1254" s="1044"/>
      <c r="J1254" s="286" t="s">
        <v>722</v>
      </c>
    </row>
    <row r="1255" spans="1:10" ht="38.25" x14ac:dyDescent="0.25">
      <c r="A1255" s="15">
        <v>7</v>
      </c>
      <c r="B1255" s="118" t="s">
        <v>242</v>
      </c>
      <c r="C1255" s="286"/>
      <c r="D1255" s="1044"/>
      <c r="E1255" s="1044"/>
      <c r="F1255" s="1044"/>
      <c r="G1255" s="1044"/>
      <c r="H1255" s="1044"/>
      <c r="I1255" s="1044"/>
      <c r="J1255" s="286"/>
    </row>
    <row r="1256" spans="1:10" ht="63.75" x14ac:dyDescent="0.25">
      <c r="A1256" s="15" t="s">
        <v>99</v>
      </c>
      <c r="B1256" s="116" t="s">
        <v>243</v>
      </c>
      <c r="C1256" s="286" t="s">
        <v>48</v>
      </c>
      <c r="D1256" s="1044" t="s">
        <v>293</v>
      </c>
      <c r="E1256" s="1044"/>
      <c r="F1256" s="1044" t="s">
        <v>300</v>
      </c>
      <c r="G1256" s="1044"/>
      <c r="H1256" s="1044" t="s">
        <v>300</v>
      </c>
      <c r="I1256" s="1044"/>
      <c r="J1256" s="15" t="s">
        <v>277</v>
      </c>
    </row>
    <row r="1257" spans="1:10" ht="25.5" x14ac:dyDescent="0.25">
      <c r="A1257" s="15" t="s">
        <v>100</v>
      </c>
      <c r="B1257" s="116" t="s">
        <v>244</v>
      </c>
      <c r="C1257" s="286" t="s">
        <v>212</v>
      </c>
      <c r="D1257" s="1044" t="s">
        <v>280</v>
      </c>
      <c r="E1257" s="1044"/>
      <c r="F1257" s="1044" t="s">
        <v>723</v>
      </c>
      <c r="G1257" s="1044"/>
      <c r="H1257" s="1044" t="s">
        <v>723</v>
      </c>
      <c r="I1257" s="1044"/>
      <c r="J1257" s="15" t="s">
        <v>277</v>
      </c>
    </row>
    <row r="1258" spans="1:10" ht="51" x14ac:dyDescent="0.25">
      <c r="A1258" s="15" t="s">
        <v>101</v>
      </c>
      <c r="B1258" s="116" t="s">
        <v>245</v>
      </c>
      <c r="C1258" s="286" t="s">
        <v>49</v>
      </c>
      <c r="D1258" s="1044" t="s">
        <v>428</v>
      </c>
      <c r="E1258" s="1044"/>
      <c r="F1258" s="1044" t="s">
        <v>135</v>
      </c>
      <c r="G1258" s="1044"/>
      <c r="H1258" s="1044" t="s">
        <v>428</v>
      </c>
      <c r="I1258" s="1044"/>
      <c r="J1258" s="15" t="s">
        <v>683</v>
      </c>
    </row>
    <row r="1259" spans="1:10" ht="38.25" x14ac:dyDescent="0.25">
      <c r="A1259" s="15">
        <v>8</v>
      </c>
      <c r="B1259" s="118" t="s">
        <v>246</v>
      </c>
      <c r="C1259" s="286"/>
      <c r="D1259" s="1044"/>
      <c r="E1259" s="1044"/>
      <c r="F1259" s="1044"/>
      <c r="G1259" s="1044"/>
      <c r="H1259" s="1044"/>
      <c r="I1259" s="1044"/>
      <c r="J1259" s="286"/>
    </row>
    <row r="1260" spans="1:10" ht="63.75" x14ac:dyDescent="0.25">
      <c r="A1260" s="15" t="s">
        <v>117</v>
      </c>
      <c r="B1260" s="116" t="s">
        <v>247</v>
      </c>
      <c r="C1260" s="286" t="s">
        <v>248</v>
      </c>
      <c r="D1260" s="1044" t="s">
        <v>133</v>
      </c>
      <c r="E1260" s="1044"/>
      <c r="F1260" s="1044" t="s">
        <v>282</v>
      </c>
      <c r="G1260" s="1044"/>
      <c r="H1260" s="1044" t="s">
        <v>282</v>
      </c>
      <c r="I1260" s="1044"/>
      <c r="J1260" s="15" t="s">
        <v>680</v>
      </c>
    </row>
    <row r="1261" spans="1:10" ht="51" x14ac:dyDescent="0.25">
      <c r="A1261" s="15" t="s">
        <v>118</v>
      </c>
      <c r="B1261" s="116" t="s">
        <v>249</v>
      </c>
      <c r="C1261" s="286" t="s">
        <v>48</v>
      </c>
      <c r="D1261" s="1044" t="s">
        <v>429</v>
      </c>
      <c r="E1261" s="1044"/>
      <c r="F1261" s="1044" t="s">
        <v>724</v>
      </c>
      <c r="G1261" s="1044"/>
      <c r="H1261" s="1044" t="s">
        <v>724</v>
      </c>
      <c r="I1261" s="1044"/>
      <c r="J1261" s="15" t="s">
        <v>681</v>
      </c>
    </row>
    <row r="1262" spans="1:10" ht="51" x14ac:dyDescent="0.25">
      <c r="A1262" s="15" t="s">
        <v>119</v>
      </c>
      <c r="B1262" s="116" t="s">
        <v>250</v>
      </c>
      <c r="C1262" s="286" t="s">
        <v>212</v>
      </c>
      <c r="D1262" s="1044" t="s">
        <v>44</v>
      </c>
      <c r="E1262" s="1044"/>
      <c r="F1262" s="1044" t="s">
        <v>44</v>
      </c>
      <c r="G1262" s="1044"/>
      <c r="H1262" s="1044" t="s">
        <v>44</v>
      </c>
      <c r="I1262" s="1044"/>
      <c r="J1262" s="15" t="s">
        <v>725</v>
      </c>
    </row>
    <row r="1263" spans="1:10" ht="51" x14ac:dyDescent="0.25">
      <c r="A1263" s="15">
        <v>9</v>
      </c>
      <c r="B1263" s="118" t="s">
        <v>251</v>
      </c>
      <c r="C1263" s="286"/>
      <c r="D1263" s="1044"/>
      <c r="E1263" s="1044"/>
      <c r="F1263" s="1044"/>
      <c r="G1263" s="1044"/>
      <c r="H1263" s="1044"/>
      <c r="I1263" s="1044"/>
      <c r="J1263" s="286"/>
    </row>
    <row r="1264" spans="1:10" ht="51" x14ac:dyDescent="0.25">
      <c r="A1264" s="15" t="s">
        <v>127</v>
      </c>
      <c r="B1264" s="116" t="s">
        <v>252</v>
      </c>
      <c r="C1264" s="286" t="s">
        <v>48</v>
      </c>
      <c r="D1264" s="1044" t="s">
        <v>430</v>
      </c>
      <c r="E1264" s="1044"/>
      <c r="F1264" s="1044" t="s">
        <v>491</v>
      </c>
      <c r="G1264" s="1044"/>
      <c r="H1264" s="1044" t="s">
        <v>726</v>
      </c>
      <c r="I1264" s="1044"/>
      <c r="J1264" s="286" t="s">
        <v>727</v>
      </c>
    </row>
    <row r="1265" spans="1:10" ht="51" x14ac:dyDescent="0.25">
      <c r="A1265" s="15" t="s">
        <v>128</v>
      </c>
      <c r="B1265" s="116" t="s">
        <v>253</v>
      </c>
      <c r="C1265" s="286" t="s">
        <v>48</v>
      </c>
      <c r="D1265" s="1044" t="s">
        <v>299</v>
      </c>
      <c r="E1265" s="1044"/>
      <c r="F1265" s="1044" t="s">
        <v>420</v>
      </c>
      <c r="G1265" s="1044"/>
      <c r="H1265" s="1044" t="s">
        <v>431</v>
      </c>
      <c r="I1265" s="1044"/>
      <c r="J1265" s="286" t="s">
        <v>728</v>
      </c>
    </row>
    <row r="1266" spans="1:10" ht="25.5" x14ac:dyDescent="0.25">
      <c r="A1266" s="15" t="s">
        <v>129</v>
      </c>
      <c r="B1266" s="116" t="s">
        <v>254</v>
      </c>
      <c r="C1266" s="286" t="s">
        <v>255</v>
      </c>
      <c r="D1266" s="1044" t="s">
        <v>431</v>
      </c>
      <c r="E1266" s="1044"/>
      <c r="F1266" s="1044" t="s">
        <v>729</v>
      </c>
      <c r="G1266" s="1044"/>
      <c r="H1266" s="1044" t="s">
        <v>290</v>
      </c>
      <c r="I1266" s="1044"/>
      <c r="J1266" s="286" t="s">
        <v>730</v>
      </c>
    </row>
    <row r="1267" spans="1:10" ht="63.75" x14ac:dyDescent="0.25">
      <c r="A1267" s="15" t="s">
        <v>130</v>
      </c>
      <c r="B1267" s="116" t="s">
        <v>256</v>
      </c>
      <c r="C1267" s="286" t="s">
        <v>48</v>
      </c>
      <c r="D1267" s="1044" t="s">
        <v>432</v>
      </c>
      <c r="E1267" s="1044"/>
      <c r="F1267" s="1198" t="s">
        <v>731</v>
      </c>
      <c r="G1267" s="1198"/>
      <c r="H1267" s="1044" t="s">
        <v>731</v>
      </c>
      <c r="I1267" s="1044"/>
      <c r="J1267" s="15" t="s">
        <v>277</v>
      </c>
    </row>
    <row r="1268" spans="1:10" ht="38.25" x14ac:dyDescent="0.25">
      <c r="A1268" s="15">
        <v>10</v>
      </c>
      <c r="B1268" s="118" t="s">
        <v>257</v>
      </c>
      <c r="C1268" s="286"/>
      <c r="D1268" s="1044"/>
      <c r="E1268" s="1044"/>
      <c r="F1268" s="1044"/>
      <c r="G1268" s="1044"/>
      <c r="H1268" s="1044"/>
      <c r="I1268" s="1044"/>
      <c r="J1268" s="286"/>
    </row>
    <row r="1269" spans="1:10" ht="38.25" x14ac:dyDescent="0.25">
      <c r="A1269" s="15" t="s">
        <v>131</v>
      </c>
      <c r="B1269" s="116" t="s">
        <v>258</v>
      </c>
      <c r="C1269" s="286" t="s">
        <v>48</v>
      </c>
      <c r="D1269" s="1044" t="s">
        <v>433</v>
      </c>
      <c r="E1269" s="1044"/>
      <c r="F1269" s="1044" t="s">
        <v>732</v>
      </c>
      <c r="G1269" s="1044"/>
      <c r="H1269" s="1044" t="s">
        <v>733</v>
      </c>
      <c r="I1269" s="1044"/>
      <c r="J1269" s="15" t="s">
        <v>682</v>
      </c>
    </row>
    <row r="1270" spans="1:10" ht="38.25" x14ac:dyDescent="0.25">
      <c r="A1270" s="15" t="s">
        <v>132</v>
      </c>
      <c r="B1270" s="116" t="s">
        <v>259</v>
      </c>
      <c r="C1270" s="286" t="s">
        <v>48</v>
      </c>
      <c r="D1270" s="1044" t="s">
        <v>279</v>
      </c>
      <c r="E1270" s="1044"/>
      <c r="F1270" s="1044" t="s">
        <v>279</v>
      </c>
      <c r="G1270" s="1044"/>
      <c r="H1270" s="1044" t="s">
        <v>279</v>
      </c>
      <c r="I1270" s="1044"/>
      <c r="J1270" s="15" t="s">
        <v>277</v>
      </c>
    </row>
    <row r="1271" spans="1:10" ht="38.25" x14ac:dyDescent="0.25">
      <c r="A1271" s="15" t="s">
        <v>287</v>
      </c>
      <c r="B1271" s="116" t="s">
        <v>260</v>
      </c>
      <c r="C1271" s="286" t="s">
        <v>48</v>
      </c>
      <c r="D1271" s="1044" t="s">
        <v>434</v>
      </c>
      <c r="E1271" s="1044"/>
      <c r="F1271" s="1044" t="s">
        <v>279</v>
      </c>
      <c r="G1271" s="1044"/>
      <c r="H1271" s="1044" t="s">
        <v>279</v>
      </c>
      <c r="I1271" s="1044"/>
      <c r="J1271" s="15" t="s">
        <v>734</v>
      </c>
    </row>
    <row r="1272" spans="1:10" ht="51" x14ac:dyDescent="0.25">
      <c r="A1272" s="15" t="s">
        <v>288</v>
      </c>
      <c r="B1272" s="116" t="s">
        <v>261</v>
      </c>
      <c r="C1272" s="286" t="s">
        <v>48</v>
      </c>
      <c r="D1272" s="1044" t="s">
        <v>279</v>
      </c>
      <c r="E1272" s="1044"/>
      <c r="F1272" s="1044" t="s">
        <v>292</v>
      </c>
      <c r="G1272" s="1044"/>
      <c r="H1272" s="1044" t="s">
        <v>279</v>
      </c>
      <c r="I1272" s="1044"/>
      <c r="J1272" s="15" t="s">
        <v>277</v>
      </c>
    </row>
    <row r="1273" spans="1:10" ht="25.5" x14ac:dyDescent="0.25">
      <c r="A1273" s="286" t="s">
        <v>262</v>
      </c>
      <c r="B1273" s="327" t="s">
        <v>263</v>
      </c>
      <c r="C1273" s="286"/>
      <c r="D1273" s="1044"/>
      <c r="E1273" s="1044"/>
      <c r="F1273" s="1044"/>
      <c r="G1273" s="1044"/>
      <c r="H1273" s="1044"/>
      <c r="I1273" s="1044"/>
      <c r="J1273" s="286"/>
    </row>
    <row r="1274" spans="1:10" ht="51" x14ac:dyDescent="0.25">
      <c r="A1274" s="286" t="s">
        <v>264</v>
      </c>
      <c r="B1274" s="119" t="s">
        <v>265</v>
      </c>
      <c r="C1274" s="286" t="s">
        <v>48</v>
      </c>
      <c r="D1274" s="1044" t="s">
        <v>301</v>
      </c>
      <c r="E1274" s="1044"/>
      <c r="F1274" s="1044" t="s">
        <v>304</v>
      </c>
      <c r="G1274" s="1044"/>
      <c r="H1274" s="1044" t="s">
        <v>735</v>
      </c>
      <c r="I1274" s="1044"/>
      <c r="J1274" s="286" t="s">
        <v>736</v>
      </c>
    </row>
    <row r="1275" spans="1:10" ht="63.75" x14ac:dyDescent="0.25">
      <c r="A1275" s="286" t="s">
        <v>266</v>
      </c>
      <c r="B1275" s="119" t="s">
        <v>267</v>
      </c>
      <c r="C1275" s="286" t="s">
        <v>48</v>
      </c>
      <c r="D1275" s="1044" t="s">
        <v>303</v>
      </c>
      <c r="E1275" s="1044"/>
      <c r="F1275" s="1044" t="s">
        <v>698</v>
      </c>
      <c r="G1275" s="1044"/>
      <c r="H1275" s="1044" t="s">
        <v>698</v>
      </c>
      <c r="I1275" s="1044"/>
      <c r="J1275" s="286" t="s">
        <v>737</v>
      </c>
    </row>
    <row r="1276" spans="1:10" ht="51" x14ac:dyDescent="0.25">
      <c r="A1276" s="286" t="s">
        <v>268</v>
      </c>
      <c r="B1276" s="119" t="s">
        <v>269</v>
      </c>
      <c r="C1276" s="286" t="s">
        <v>48</v>
      </c>
      <c r="D1276" s="1044" t="s">
        <v>284</v>
      </c>
      <c r="E1276" s="1044"/>
      <c r="F1276" s="1199" t="s">
        <v>284</v>
      </c>
      <c r="G1276" s="1200"/>
      <c r="H1276" s="1044" t="s">
        <v>284</v>
      </c>
      <c r="I1276" s="1044"/>
      <c r="J1276" s="15" t="s">
        <v>277</v>
      </c>
    </row>
    <row r="1277" spans="1:10" ht="63.75" x14ac:dyDescent="0.25">
      <c r="A1277" s="286" t="s">
        <v>270</v>
      </c>
      <c r="B1277" s="119" t="s">
        <v>271</v>
      </c>
      <c r="C1277" s="286" t="s">
        <v>48</v>
      </c>
      <c r="D1277" s="1044" t="s">
        <v>435</v>
      </c>
      <c r="E1277" s="1044"/>
      <c r="F1277" s="1044" t="s">
        <v>710</v>
      </c>
      <c r="G1277" s="1044"/>
      <c r="H1277" s="1044" t="s">
        <v>304</v>
      </c>
      <c r="I1277" s="1044"/>
      <c r="J1277" s="286" t="s">
        <v>738</v>
      </c>
    </row>
    <row r="1278" spans="1:10" ht="63.75" x14ac:dyDescent="0.25">
      <c r="A1278" s="286" t="s">
        <v>272</v>
      </c>
      <c r="B1278" s="119" t="s">
        <v>273</v>
      </c>
      <c r="C1278" s="286" t="s">
        <v>48</v>
      </c>
      <c r="D1278" s="1044" t="s">
        <v>300</v>
      </c>
      <c r="E1278" s="1044"/>
      <c r="F1278" s="1044" t="s">
        <v>739</v>
      </c>
      <c r="G1278" s="1044"/>
      <c r="H1278" s="1044" t="s">
        <v>304</v>
      </c>
      <c r="I1278" s="1044"/>
      <c r="J1278" s="286" t="s">
        <v>738</v>
      </c>
    </row>
    <row r="1279" spans="1:10" ht="63.75" x14ac:dyDescent="0.25">
      <c r="A1279" s="286" t="s">
        <v>274</v>
      </c>
      <c r="B1279" s="119" t="s">
        <v>275</v>
      </c>
      <c r="C1279" s="286" t="s">
        <v>48</v>
      </c>
      <c r="D1279" s="1044" t="s">
        <v>279</v>
      </c>
      <c r="E1279" s="1044"/>
      <c r="F1279" s="1044" t="s">
        <v>279</v>
      </c>
      <c r="G1279" s="1044"/>
      <c r="H1279" s="1044" t="s">
        <v>279</v>
      </c>
      <c r="I1279" s="1044"/>
      <c r="J1279" s="15" t="s">
        <v>277</v>
      </c>
    </row>
    <row r="1280" spans="1:10" x14ac:dyDescent="0.25">
      <c r="A1280" s="280"/>
      <c r="B1280" s="281"/>
      <c r="C1280" s="238"/>
      <c r="D1280" s="31"/>
      <c r="E1280" s="31"/>
      <c r="F1280" s="31"/>
      <c r="G1280" s="31"/>
      <c r="H1280" s="31"/>
      <c r="I1280" s="31"/>
      <c r="J1280" s="282"/>
    </row>
    <row r="1281" spans="1:10" x14ac:dyDescent="0.25">
      <c r="A1281" s="280"/>
      <c r="B1281" s="281"/>
      <c r="C1281" s="238"/>
      <c r="D1281" s="31"/>
      <c r="E1281" s="31"/>
      <c r="F1281" s="31"/>
      <c r="G1281" s="31"/>
      <c r="H1281" s="31"/>
      <c r="I1281" s="31"/>
      <c r="J1281" s="282"/>
    </row>
    <row r="1282" spans="1:10" x14ac:dyDescent="0.25">
      <c r="A1282" s="280"/>
      <c r="B1282" s="281"/>
      <c r="C1282" s="238"/>
      <c r="D1282" s="31"/>
      <c r="E1282" s="31"/>
      <c r="F1282" s="31"/>
      <c r="G1282" s="31"/>
      <c r="H1282" s="31"/>
      <c r="I1282" s="31"/>
      <c r="J1282" s="282"/>
    </row>
    <row r="1283" spans="1:10" x14ac:dyDescent="0.25">
      <c r="A1283" s="280"/>
      <c r="B1283" s="281"/>
      <c r="C1283" s="238"/>
      <c r="D1283" s="31"/>
      <c r="E1283" s="31"/>
      <c r="F1283" s="31"/>
      <c r="G1283" s="31"/>
      <c r="H1283" s="31"/>
      <c r="I1283" s="31"/>
      <c r="J1283" s="282"/>
    </row>
    <row r="1284" spans="1:10" x14ac:dyDescent="0.25">
      <c r="A1284" s="280"/>
      <c r="B1284" s="281"/>
      <c r="C1284" s="238"/>
      <c r="D1284" s="31"/>
      <c r="E1284" s="31"/>
      <c r="F1284" s="31"/>
      <c r="G1284" s="31"/>
      <c r="H1284" s="31"/>
      <c r="I1284" s="31"/>
      <c r="J1284" s="282"/>
    </row>
    <row r="1285" spans="1:10" x14ac:dyDescent="0.25">
      <c r="A1285" s="280"/>
      <c r="B1285" s="281"/>
      <c r="C1285" s="238"/>
      <c r="D1285" s="31"/>
      <c r="E1285" s="31"/>
      <c r="F1285" s="31"/>
      <c r="G1285" s="31"/>
      <c r="H1285" s="31"/>
      <c r="I1285" s="31"/>
      <c r="J1285" s="282"/>
    </row>
    <row r="1286" spans="1:10" x14ac:dyDescent="0.25">
      <c r="A1286" s="280"/>
      <c r="B1286" s="281"/>
      <c r="C1286" s="238"/>
      <c r="D1286" s="31"/>
      <c r="E1286" s="31"/>
      <c r="F1286" s="31"/>
      <c r="G1286" s="31"/>
      <c r="H1286" s="31"/>
      <c r="I1286" s="31"/>
      <c r="J1286" s="282"/>
    </row>
    <row r="1287" spans="1:10" x14ac:dyDescent="0.25">
      <c r="A1287" s="280"/>
      <c r="B1287" s="281"/>
      <c r="C1287" s="238"/>
      <c r="D1287" s="31"/>
      <c r="E1287" s="31"/>
      <c r="F1287" s="31"/>
      <c r="G1287" s="31"/>
      <c r="H1287" s="31"/>
      <c r="I1287" s="31"/>
      <c r="J1287" s="282"/>
    </row>
    <row r="1288" spans="1:10" x14ac:dyDescent="0.25">
      <c r="A1288" s="280"/>
      <c r="B1288" s="281"/>
      <c r="C1288" s="238"/>
      <c r="D1288" s="31"/>
      <c r="E1288" s="31"/>
      <c r="F1288" s="31"/>
      <c r="G1288" s="31"/>
      <c r="H1288" s="31"/>
      <c r="I1288" s="31"/>
      <c r="J1288" s="282"/>
    </row>
    <row r="1289" spans="1:10" x14ac:dyDescent="0.25">
      <c r="A1289" s="280"/>
      <c r="B1289" s="281"/>
      <c r="C1289" s="238"/>
      <c r="D1289" s="31"/>
      <c r="E1289" s="31"/>
      <c r="F1289" s="31"/>
      <c r="G1289" s="31"/>
      <c r="H1289" s="31"/>
      <c r="I1289" s="31"/>
      <c r="J1289" s="282"/>
    </row>
    <row r="1290" spans="1:10" x14ac:dyDescent="0.25">
      <c r="A1290" s="280"/>
      <c r="B1290" s="281"/>
      <c r="C1290" s="238"/>
      <c r="D1290" s="31"/>
      <c r="E1290" s="31"/>
      <c r="F1290" s="31"/>
      <c r="G1290" s="31"/>
      <c r="H1290" s="31"/>
      <c r="I1290" s="31"/>
      <c r="J1290" s="282"/>
    </row>
    <row r="1291" spans="1:10" x14ac:dyDescent="0.25">
      <c r="A1291" s="280"/>
      <c r="B1291" s="281"/>
      <c r="C1291" s="238"/>
      <c r="D1291" s="31"/>
      <c r="E1291" s="31"/>
      <c r="F1291" s="31"/>
      <c r="G1291" s="31"/>
      <c r="H1291" s="31"/>
      <c r="I1291" s="31"/>
      <c r="J1291" s="282"/>
    </row>
    <row r="1292" spans="1:10" x14ac:dyDescent="0.25">
      <c r="A1292" s="280"/>
      <c r="B1292" s="281"/>
      <c r="C1292" s="238"/>
      <c r="D1292" s="31"/>
      <c r="E1292" s="31"/>
      <c r="F1292" s="31"/>
      <c r="G1292" s="31"/>
      <c r="H1292" s="31"/>
      <c r="I1292" s="31"/>
      <c r="J1292" s="282"/>
    </row>
    <row r="1293" spans="1:10" x14ac:dyDescent="0.25">
      <c r="A1293" s="280"/>
      <c r="B1293" s="281"/>
      <c r="C1293" s="238"/>
      <c r="D1293" s="31"/>
      <c r="E1293" s="31"/>
      <c r="F1293" s="31"/>
      <c r="G1293" s="31"/>
      <c r="H1293" s="31"/>
      <c r="I1293" s="31"/>
      <c r="J1293" s="282"/>
    </row>
    <row r="1294" spans="1:10" x14ac:dyDescent="0.25">
      <c r="A1294" s="280"/>
      <c r="B1294" s="281"/>
      <c r="C1294" s="238"/>
      <c r="D1294" s="31"/>
      <c r="E1294" s="31"/>
      <c r="F1294" s="31"/>
      <c r="G1294" s="31"/>
      <c r="H1294" s="31"/>
      <c r="I1294" s="31"/>
      <c r="J1294" s="282"/>
    </row>
    <row r="1295" spans="1:10" x14ac:dyDescent="0.25">
      <c r="A1295" s="280"/>
      <c r="B1295" s="281"/>
      <c r="C1295" s="238"/>
      <c r="D1295" s="31"/>
      <c r="E1295" s="31"/>
      <c r="F1295" s="31"/>
      <c r="G1295" s="31"/>
      <c r="H1295" s="31"/>
      <c r="I1295" s="31"/>
      <c r="J1295" s="282"/>
    </row>
    <row r="1296" spans="1:10" x14ac:dyDescent="0.25">
      <c r="A1296" s="280"/>
      <c r="B1296" s="281"/>
      <c r="C1296" s="238"/>
      <c r="D1296" s="31"/>
      <c r="E1296" s="31"/>
      <c r="F1296" s="31"/>
      <c r="G1296" s="31"/>
      <c r="H1296" s="31"/>
      <c r="I1296" s="31"/>
      <c r="J1296" s="282"/>
    </row>
    <row r="1298" spans="1:10" x14ac:dyDescent="0.25">
      <c r="B1298" s="231"/>
    </row>
    <row r="1299" spans="1:10" ht="55.5" customHeight="1" x14ac:dyDescent="0.25">
      <c r="A1299" s="43" t="s">
        <v>0</v>
      </c>
      <c r="B1299" s="2" t="s">
        <v>1</v>
      </c>
      <c r="C1299" s="15" t="s">
        <v>4</v>
      </c>
      <c r="D1299" s="972" t="s">
        <v>2</v>
      </c>
      <c r="E1299" s="973"/>
      <c r="F1299" s="17" t="s">
        <v>5</v>
      </c>
      <c r="G1299" s="17" t="s">
        <v>12</v>
      </c>
      <c r="H1299" s="9" t="s">
        <v>3</v>
      </c>
      <c r="I1299" s="20" t="s">
        <v>6</v>
      </c>
      <c r="J1299" s="133" t="s">
        <v>7</v>
      </c>
    </row>
    <row r="1300" spans="1:10" x14ac:dyDescent="0.25">
      <c r="A1300" s="144">
        <v>1</v>
      </c>
      <c r="B1300" s="11">
        <v>2</v>
      </c>
      <c r="C1300" s="141">
        <v>3</v>
      </c>
      <c r="D1300" s="974">
        <v>4</v>
      </c>
      <c r="E1300" s="975"/>
      <c r="F1300" s="10">
        <v>5</v>
      </c>
      <c r="G1300" s="10">
        <v>6</v>
      </c>
      <c r="H1300" s="10">
        <v>7</v>
      </c>
      <c r="I1300" s="23">
        <v>8</v>
      </c>
      <c r="J1300" s="133">
        <v>9</v>
      </c>
    </row>
    <row r="1301" spans="1:10" x14ac:dyDescent="0.25">
      <c r="A1301" s="44"/>
      <c r="B1301" s="30"/>
      <c r="C1301" s="31"/>
      <c r="D1301" s="142"/>
      <c r="E1301" s="84">
        <v>35</v>
      </c>
      <c r="F1301" s="32"/>
      <c r="G1301" s="32"/>
      <c r="H1301" s="32"/>
      <c r="I1301" s="33"/>
      <c r="J1301" s="160"/>
    </row>
    <row r="1302" spans="1:10" ht="51" x14ac:dyDescent="0.25">
      <c r="A1302" s="219">
        <v>19</v>
      </c>
      <c r="B1302" s="483" t="s">
        <v>436</v>
      </c>
      <c r="C1302" s="146" t="s">
        <v>59</v>
      </c>
      <c r="D1302" s="26" t="s">
        <v>10</v>
      </c>
      <c r="E1302" s="220">
        <v>35</v>
      </c>
      <c r="F1302" s="27" t="s">
        <v>11</v>
      </c>
      <c r="G1302" s="27" t="s">
        <v>11</v>
      </c>
      <c r="H1302" s="27">
        <v>0</v>
      </c>
      <c r="I1302" s="29" t="s">
        <v>11</v>
      </c>
      <c r="J1302" s="154" t="s">
        <v>98</v>
      </c>
    </row>
    <row r="1303" spans="1:10" ht="15" x14ac:dyDescent="0.25">
      <c r="A1303" s="1201" t="s">
        <v>437</v>
      </c>
      <c r="B1303" s="1201"/>
      <c r="C1303" s="1201"/>
      <c r="D1303" s="1201"/>
      <c r="E1303" s="1201"/>
      <c r="F1303" s="1201"/>
      <c r="G1303" s="1201"/>
      <c r="H1303" s="1201"/>
      <c r="I1303" s="1201"/>
      <c r="J1303" s="1202"/>
    </row>
    <row r="1304" spans="1:10" ht="51.75" x14ac:dyDescent="0.25">
      <c r="A1304" s="221" t="s">
        <v>438</v>
      </c>
      <c r="B1304" s="39" t="s">
        <v>439</v>
      </c>
      <c r="C1304" s="141" t="s">
        <v>11</v>
      </c>
      <c r="D1304" s="141" t="s">
        <v>11</v>
      </c>
      <c r="E1304" s="141" t="s">
        <v>11</v>
      </c>
      <c r="F1304" s="141" t="s">
        <v>11</v>
      </c>
      <c r="G1304" s="141" t="s">
        <v>11</v>
      </c>
      <c r="H1304" s="141" t="s">
        <v>11</v>
      </c>
      <c r="I1304" s="141" t="s">
        <v>11</v>
      </c>
      <c r="J1304" s="135" t="s">
        <v>440</v>
      </c>
    </row>
    <row r="1305" spans="1:10" ht="64.5" x14ac:dyDescent="0.25">
      <c r="A1305" s="193" t="s">
        <v>441</v>
      </c>
      <c r="B1305" s="39" t="s">
        <v>442</v>
      </c>
      <c r="C1305" s="141" t="s">
        <v>11</v>
      </c>
      <c r="D1305" s="141" t="s">
        <v>11</v>
      </c>
      <c r="E1305" s="141" t="s">
        <v>11</v>
      </c>
      <c r="F1305" s="141" t="s">
        <v>11</v>
      </c>
      <c r="G1305" s="141" t="s">
        <v>11</v>
      </c>
      <c r="H1305" s="141" t="s">
        <v>11</v>
      </c>
      <c r="I1305" s="141" t="s">
        <v>11</v>
      </c>
      <c r="J1305" s="135" t="s">
        <v>440</v>
      </c>
    </row>
    <row r="1306" spans="1:10" ht="64.5" x14ac:dyDescent="0.25">
      <c r="A1306" s="193" t="s">
        <v>443</v>
      </c>
      <c r="B1306" s="39" t="s">
        <v>444</v>
      </c>
      <c r="C1306" s="141" t="s">
        <v>11</v>
      </c>
      <c r="D1306" s="141" t="s">
        <v>11</v>
      </c>
      <c r="E1306" s="141" t="s">
        <v>11</v>
      </c>
      <c r="F1306" s="141" t="s">
        <v>11</v>
      </c>
      <c r="G1306" s="141" t="s">
        <v>11</v>
      </c>
      <c r="H1306" s="141" t="s">
        <v>11</v>
      </c>
      <c r="I1306" s="141" t="s">
        <v>11</v>
      </c>
      <c r="J1306" s="135" t="s">
        <v>440</v>
      </c>
    </row>
    <row r="1307" spans="1:10" ht="77.25" x14ac:dyDescent="0.25">
      <c r="A1307" s="161" t="s">
        <v>445</v>
      </c>
      <c r="B1307" s="153" t="s">
        <v>446</v>
      </c>
      <c r="C1307" s="141" t="s">
        <v>11</v>
      </c>
      <c r="D1307" s="141" t="s">
        <v>11</v>
      </c>
      <c r="E1307" s="141" t="s">
        <v>11</v>
      </c>
      <c r="F1307" s="141" t="s">
        <v>11</v>
      </c>
      <c r="G1307" s="141" t="s">
        <v>11</v>
      </c>
      <c r="H1307" s="141" t="s">
        <v>11</v>
      </c>
      <c r="I1307" s="141" t="s">
        <v>11</v>
      </c>
      <c r="J1307" s="135" t="s">
        <v>440</v>
      </c>
    </row>
    <row r="1308" spans="1:10" ht="26.25" x14ac:dyDescent="0.25">
      <c r="A1308" s="161" t="s">
        <v>447</v>
      </c>
      <c r="B1308" s="39" t="s">
        <v>448</v>
      </c>
      <c r="C1308" s="141" t="s">
        <v>11</v>
      </c>
      <c r="D1308" s="141" t="s">
        <v>11</v>
      </c>
      <c r="E1308" s="141" t="s">
        <v>11</v>
      </c>
      <c r="F1308" s="141" t="s">
        <v>11</v>
      </c>
      <c r="G1308" s="141" t="s">
        <v>11</v>
      </c>
      <c r="H1308" s="141" t="s">
        <v>11</v>
      </c>
      <c r="I1308" s="141" t="s">
        <v>11</v>
      </c>
      <c r="J1308" s="135" t="s">
        <v>449</v>
      </c>
    </row>
    <row r="1309" spans="1:10" ht="90" x14ac:dyDescent="0.25">
      <c r="A1309" s="161" t="s">
        <v>450</v>
      </c>
      <c r="B1309" s="39" t="s">
        <v>451</v>
      </c>
      <c r="C1309" s="141" t="s">
        <v>11</v>
      </c>
      <c r="D1309" s="141" t="s">
        <v>11</v>
      </c>
      <c r="E1309" s="141" t="s">
        <v>11</v>
      </c>
      <c r="F1309" s="141" t="s">
        <v>11</v>
      </c>
      <c r="G1309" s="141" t="s">
        <v>11</v>
      </c>
      <c r="H1309" s="141" t="s">
        <v>11</v>
      </c>
      <c r="I1309" s="141" t="s">
        <v>11</v>
      </c>
      <c r="J1309" s="135" t="s">
        <v>440</v>
      </c>
    </row>
    <row r="1310" spans="1:10" ht="77.25" x14ac:dyDescent="0.25">
      <c r="A1310" s="222" t="s">
        <v>452</v>
      </c>
      <c r="B1310" s="39" t="s">
        <v>453</v>
      </c>
      <c r="C1310" s="141" t="s">
        <v>11</v>
      </c>
      <c r="D1310" s="141" t="s">
        <v>11</v>
      </c>
      <c r="E1310" s="141" t="s">
        <v>11</v>
      </c>
      <c r="F1310" s="141" t="s">
        <v>11</v>
      </c>
      <c r="G1310" s="141" t="s">
        <v>11</v>
      </c>
      <c r="H1310" s="141" t="s">
        <v>11</v>
      </c>
      <c r="I1310" s="141" t="s">
        <v>11</v>
      </c>
      <c r="J1310" s="135" t="s">
        <v>440</v>
      </c>
    </row>
    <row r="1311" spans="1:10" ht="153" x14ac:dyDescent="0.25">
      <c r="A1311" s="161" t="s">
        <v>454</v>
      </c>
      <c r="B1311" s="163" t="s">
        <v>455</v>
      </c>
      <c r="C1311" s="141" t="s">
        <v>11</v>
      </c>
      <c r="D1311" s="141" t="s">
        <v>11</v>
      </c>
      <c r="E1311" s="141" t="s">
        <v>11</v>
      </c>
      <c r="F1311" s="141" t="s">
        <v>11</v>
      </c>
      <c r="G1311" s="141" t="s">
        <v>11</v>
      </c>
      <c r="H1311" s="141" t="s">
        <v>11</v>
      </c>
      <c r="I1311" s="141" t="s">
        <v>11</v>
      </c>
      <c r="J1311" s="135" t="s">
        <v>449</v>
      </c>
    </row>
    <row r="1312" spans="1:10" ht="64.5" x14ac:dyDescent="0.25">
      <c r="A1312" s="161" t="s">
        <v>456</v>
      </c>
      <c r="B1312" s="39" t="s">
        <v>457</v>
      </c>
      <c r="C1312" s="141" t="s">
        <v>11</v>
      </c>
      <c r="D1312" s="141" t="s">
        <v>11</v>
      </c>
      <c r="E1312" s="141" t="s">
        <v>11</v>
      </c>
      <c r="F1312" s="141" t="s">
        <v>11</v>
      </c>
      <c r="G1312" s="141" t="s">
        <v>11</v>
      </c>
      <c r="H1312" s="141" t="s">
        <v>11</v>
      </c>
      <c r="I1312" s="141" t="s">
        <v>11</v>
      </c>
      <c r="J1312" s="135" t="s">
        <v>449</v>
      </c>
    </row>
    <row r="1313" spans="1:10" ht="15" x14ac:dyDescent="0.25">
      <c r="A1313" s="1203" t="s">
        <v>458</v>
      </c>
      <c r="B1313" s="1203"/>
      <c r="C1313" s="1203"/>
      <c r="D1313" s="1203"/>
      <c r="E1313" s="1203"/>
      <c r="F1313" s="1203"/>
      <c r="G1313" s="1203"/>
      <c r="H1313" s="1203"/>
      <c r="I1313" s="1203"/>
      <c r="J1313" s="1204"/>
    </row>
    <row r="1314" spans="1:10" ht="39" x14ac:dyDescent="0.25">
      <c r="A1314" s="161" t="s">
        <v>330</v>
      </c>
      <c r="B1314" s="39" t="s">
        <v>305</v>
      </c>
      <c r="C1314" s="15" t="s">
        <v>11</v>
      </c>
      <c r="D1314" s="15" t="s">
        <v>11</v>
      </c>
      <c r="E1314" s="15" t="s">
        <v>11</v>
      </c>
      <c r="F1314" s="15" t="s">
        <v>11</v>
      </c>
      <c r="G1314" s="15" t="s">
        <v>11</v>
      </c>
      <c r="H1314" s="15" t="s">
        <v>11</v>
      </c>
      <c r="I1314" s="15" t="s">
        <v>11</v>
      </c>
      <c r="J1314" s="135" t="s">
        <v>440</v>
      </c>
    </row>
    <row r="1315" spans="1:10" ht="51.75" x14ac:dyDescent="0.25">
      <c r="A1315" s="161" t="s">
        <v>337</v>
      </c>
      <c r="B1315" s="39" t="s">
        <v>306</v>
      </c>
      <c r="C1315" s="15" t="s">
        <v>11</v>
      </c>
      <c r="D1315" s="15" t="s">
        <v>11</v>
      </c>
      <c r="E1315" s="15" t="s">
        <v>11</v>
      </c>
      <c r="F1315" s="15" t="s">
        <v>11</v>
      </c>
      <c r="G1315" s="15" t="s">
        <v>11</v>
      </c>
      <c r="H1315" s="15" t="s">
        <v>11</v>
      </c>
      <c r="I1315" s="15" t="s">
        <v>11</v>
      </c>
      <c r="J1315" s="135" t="s">
        <v>440</v>
      </c>
    </row>
    <row r="1316" spans="1:10" ht="64.5" x14ac:dyDescent="0.25">
      <c r="A1316" s="161" t="s">
        <v>356</v>
      </c>
      <c r="B1316" s="39" t="s">
        <v>307</v>
      </c>
      <c r="C1316" s="15" t="s">
        <v>11</v>
      </c>
      <c r="D1316" s="15" t="s">
        <v>11</v>
      </c>
      <c r="E1316" s="15" t="s">
        <v>11</v>
      </c>
      <c r="F1316" s="15" t="s">
        <v>11</v>
      </c>
      <c r="G1316" s="15" t="s">
        <v>11</v>
      </c>
      <c r="H1316" s="15" t="s">
        <v>11</v>
      </c>
      <c r="I1316" s="15" t="s">
        <v>11</v>
      </c>
      <c r="J1316" s="135" t="s">
        <v>440</v>
      </c>
    </row>
    <row r="1317" spans="1:10" ht="51.75" x14ac:dyDescent="0.25">
      <c r="A1317" s="161" t="s">
        <v>362</v>
      </c>
      <c r="B1317" s="39" t="s">
        <v>308</v>
      </c>
      <c r="C1317" s="15" t="s">
        <v>11</v>
      </c>
      <c r="D1317" s="15" t="s">
        <v>11</v>
      </c>
      <c r="E1317" s="15" t="s">
        <v>11</v>
      </c>
      <c r="F1317" s="15" t="s">
        <v>11</v>
      </c>
      <c r="G1317" s="15" t="s">
        <v>11</v>
      </c>
      <c r="H1317" s="15" t="s">
        <v>11</v>
      </c>
      <c r="I1317" s="15" t="s">
        <v>11</v>
      </c>
      <c r="J1317" s="135" t="s">
        <v>440</v>
      </c>
    </row>
    <row r="1318" spans="1:10" ht="77.25" x14ac:dyDescent="0.25">
      <c r="A1318" s="161" t="s">
        <v>459</v>
      </c>
      <c r="B1318" s="39" t="s">
        <v>309</v>
      </c>
      <c r="C1318" s="15" t="s">
        <v>11</v>
      </c>
      <c r="D1318" s="15" t="s">
        <v>11</v>
      </c>
      <c r="E1318" s="15" t="s">
        <v>11</v>
      </c>
      <c r="F1318" s="15" t="s">
        <v>11</v>
      </c>
      <c r="G1318" s="15" t="s">
        <v>11</v>
      </c>
      <c r="H1318" s="15" t="s">
        <v>11</v>
      </c>
      <c r="I1318" s="15" t="s">
        <v>11</v>
      </c>
      <c r="J1318" s="135" t="s">
        <v>440</v>
      </c>
    </row>
    <row r="1319" spans="1:10" ht="15" x14ac:dyDescent="0.25">
      <c r="A1319" s="1203" t="s">
        <v>460</v>
      </c>
      <c r="B1319" s="1203"/>
      <c r="C1319" s="1203"/>
      <c r="D1319" s="1203"/>
      <c r="E1319" s="1203"/>
      <c r="F1319" s="1203"/>
      <c r="G1319" s="1203"/>
      <c r="H1319" s="1203"/>
      <c r="I1319" s="1203"/>
      <c r="J1319" s="1204"/>
    </row>
    <row r="1320" spans="1:10" ht="39" x14ac:dyDescent="0.25">
      <c r="A1320" s="193" t="s">
        <v>461</v>
      </c>
      <c r="B1320" s="39" t="s">
        <v>462</v>
      </c>
      <c r="C1320" s="141" t="s">
        <v>11</v>
      </c>
      <c r="D1320" s="141" t="s">
        <v>11</v>
      </c>
      <c r="E1320" s="141" t="s">
        <v>11</v>
      </c>
      <c r="F1320" s="141" t="s">
        <v>11</v>
      </c>
      <c r="G1320" s="141" t="s">
        <v>11</v>
      </c>
      <c r="H1320" s="141" t="s">
        <v>11</v>
      </c>
      <c r="I1320" s="141" t="s">
        <v>11</v>
      </c>
      <c r="J1320" s="135" t="s">
        <v>440</v>
      </c>
    </row>
    <row r="1321" spans="1:10" ht="39" x14ac:dyDescent="0.25">
      <c r="A1321" s="193" t="s">
        <v>463</v>
      </c>
      <c r="B1321" s="39" t="s">
        <v>464</v>
      </c>
      <c r="C1321" s="141" t="s">
        <v>11</v>
      </c>
      <c r="D1321" s="141" t="s">
        <v>11</v>
      </c>
      <c r="E1321" s="141" t="s">
        <v>11</v>
      </c>
      <c r="F1321" s="141" t="s">
        <v>11</v>
      </c>
      <c r="G1321" s="141" t="s">
        <v>11</v>
      </c>
      <c r="H1321" s="141" t="s">
        <v>11</v>
      </c>
      <c r="I1321" s="141" t="s">
        <v>11</v>
      </c>
      <c r="J1321" s="135" t="s">
        <v>465</v>
      </c>
    </row>
    <row r="1322" spans="1:10" ht="77.25" x14ac:dyDescent="0.25">
      <c r="A1322" s="193" t="s">
        <v>466</v>
      </c>
      <c r="B1322" s="39" t="s">
        <v>467</v>
      </c>
      <c r="C1322" s="141" t="s">
        <v>11</v>
      </c>
      <c r="D1322" s="141" t="s">
        <v>11</v>
      </c>
      <c r="E1322" s="141" t="s">
        <v>11</v>
      </c>
      <c r="F1322" s="141" t="s">
        <v>11</v>
      </c>
      <c r="G1322" s="141" t="s">
        <v>11</v>
      </c>
      <c r="H1322" s="141" t="s">
        <v>11</v>
      </c>
      <c r="I1322" s="141" t="s">
        <v>11</v>
      </c>
      <c r="J1322" s="135" t="s">
        <v>440</v>
      </c>
    </row>
    <row r="1323" spans="1:10" ht="51.75" x14ac:dyDescent="0.25">
      <c r="A1323" s="193" t="s">
        <v>468</v>
      </c>
      <c r="B1323" s="153" t="s">
        <v>469</v>
      </c>
      <c r="C1323" s="141" t="s">
        <v>11</v>
      </c>
      <c r="D1323" s="141" t="s">
        <v>11</v>
      </c>
      <c r="E1323" s="141" t="s">
        <v>11</v>
      </c>
      <c r="F1323" s="141" t="s">
        <v>11</v>
      </c>
      <c r="G1323" s="141" t="s">
        <v>11</v>
      </c>
      <c r="H1323" s="141" t="s">
        <v>11</v>
      </c>
      <c r="I1323" s="141" t="s">
        <v>11</v>
      </c>
      <c r="J1323" s="135" t="s">
        <v>470</v>
      </c>
    </row>
    <row r="1324" spans="1:10" ht="102.75" x14ac:dyDescent="0.25">
      <c r="A1324" s="193" t="s">
        <v>221</v>
      </c>
      <c r="B1324" s="153" t="s">
        <v>471</v>
      </c>
      <c r="C1324" s="141"/>
      <c r="D1324" s="136" t="s">
        <v>10</v>
      </c>
      <c r="E1324" s="139">
        <v>35</v>
      </c>
      <c r="F1324" s="139" t="s">
        <v>11</v>
      </c>
      <c r="G1324" s="139" t="s">
        <v>11</v>
      </c>
      <c r="H1324" s="140">
        <v>0</v>
      </c>
      <c r="I1324" s="21" t="s">
        <v>11</v>
      </c>
      <c r="J1324" s="135" t="s">
        <v>440</v>
      </c>
    </row>
    <row r="1325" spans="1:10" ht="114.75" x14ac:dyDescent="0.25">
      <c r="A1325" s="193" t="s">
        <v>223</v>
      </c>
      <c r="B1325" s="162" t="s">
        <v>472</v>
      </c>
      <c r="C1325" s="141" t="s">
        <v>11</v>
      </c>
      <c r="D1325" s="141" t="s">
        <v>11</v>
      </c>
      <c r="E1325" s="141" t="s">
        <v>11</v>
      </c>
      <c r="F1325" s="141" t="s">
        <v>11</v>
      </c>
      <c r="G1325" s="141" t="s">
        <v>11</v>
      </c>
      <c r="H1325" s="141" t="s">
        <v>11</v>
      </c>
      <c r="I1325" s="141" t="s">
        <v>11</v>
      </c>
      <c r="J1325" s="135" t="s">
        <v>440</v>
      </c>
    </row>
    <row r="1326" spans="1:10" ht="64.5" x14ac:dyDescent="0.25">
      <c r="A1326" s="193" t="s">
        <v>473</v>
      </c>
      <c r="B1326" s="39" t="s">
        <v>474</v>
      </c>
      <c r="C1326" s="141" t="s">
        <v>11</v>
      </c>
      <c r="D1326" s="141" t="s">
        <v>11</v>
      </c>
      <c r="E1326" s="141" t="s">
        <v>11</v>
      </c>
      <c r="F1326" s="141" t="s">
        <v>11</v>
      </c>
      <c r="G1326" s="141" t="s">
        <v>11</v>
      </c>
      <c r="H1326" s="141" t="s">
        <v>11</v>
      </c>
      <c r="I1326" s="141" t="s">
        <v>11</v>
      </c>
      <c r="J1326" s="135" t="s">
        <v>440</v>
      </c>
    </row>
    <row r="1327" spans="1:10" ht="15" x14ac:dyDescent="0.25">
      <c r="A1327" s="1205" t="s">
        <v>475</v>
      </c>
      <c r="B1327" s="1205"/>
      <c r="C1327" s="1205"/>
      <c r="D1327" s="1205"/>
      <c r="E1327" s="1205"/>
      <c r="F1327" s="1205"/>
      <c r="G1327" s="1205"/>
      <c r="H1327" s="1205"/>
      <c r="I1327" s="1205"/>
      <c r="J1327" s="1206"/>
    </row>
    <row r="1328" spans="1:10" ht="115.5" x14ac:dyDescent="0.25">
      <c r="A1328" s="193" t="s">
        <v>476</v>
      </c>
      <c r="B1328" s="147" t="s">
        <v>477</v>
      </c>
      <c r="C1328" s="141" t="s">
        <v>11</v>
      </c>
      <c r="D1328" s="141" t="s">
        <v>11</v>
      </c>
      <c r="E1328" s="141" t="s">
        <v>11</v>
      </c>
      <c r="F1328" s="141" t="s">
        <v>11</v>
      </c>
      <c r="G1328" s="141" t="s">
        <v>11</v>
      </c>
      <c r="H1328" s="141" t="s">
        <v>11</v>
      </c>
      <c r="I1328" s="141" t="s">
        <v>11</v>
      </c>
      <c r="J1328" s="284" t="s">
        <v>465</v>
      </c>
    </row>
    <row r="1329" spans="1:10" ht="39" x14ac:dyDescent="0.25">
      <c r="A1329" s="193" t="s">
        <v>478</v>
      </c>
      <c r="B1329" s="153" t="s">
        <v>479</v>
      </c>
      <c r="C1329" s="141" t="s">
        <v>11</v>
      </c>
      <c r="D1329" s="141" t="s">
        <v>11</v>
      </c>
      <c r="E1329" s="141" t="s">
        <v>11</v>
      </c>
      <c r="F1329" s="141" t="s">
        <v>11</v>
      </c>
      <c r="G1329" s="141" t="s">
        <v>11</v>
      </c>
      <c r="H1329" s="141" t="s">
        <v>11</v>
      </c>
      <c r="I1329" s="141" t="s">
        <v>11</v>
      </c>
      <c r="J1329" s="135" t="s">
        <v>440</v>
      </c>
    </row>
    <row r="1330" spans="1:10" x14ac:dyDescent="0.25">
      <c r="A1330" s="247"/>
      <c r="B1330" s="254"/>
      <c r="C1330" s="31"/>
      <c r="D1330" s="31"/>
      <c r="E1330" s="31"/>
      <c r="F1330" s="31"/>
      <c r="G1330" s="31"/>
      <c r="H1330" s="31"/>
      <c r="I1330" s="31"/>
      <c r="J1330" s="243"/>
    </row>
    <row r="1331" spans="1:10" x14ac:dyDescent="0.25">
      <c r="A1331" s="247"/>
      <c r="B1331" s="254"/>
      <c r="C1331" s="31"/>
      <c r="D1331" s="31"/>
      <c r="E1331" s="31"/>
      <c r="F1331" s="31"/>
      <c r="G1331" s="31"/>
      <c r="H1331" s="31"/>
      <c r="I1331" s="31"/>
      <c r="J1331" s="243"/>
    </row>
    <row r="1333" spans="1:10" x14ac:dyDescent="0.25">
      <c r="A1333" s="965" t="s">
        <v>18</v>
      </c>
      <c r="B1333" s="965"/>
      <c r="C1333" s="965"/>
      <c r="D1333" s="965"/>
      <c r="E1333" s="965"/>
      <c r="F1333" s="965"/>
      <c r="G1333" s="965"/>
      <c r="H1333" s="965"/>
      <c r="I1333" s="965"/>
      <c r="J1333" s="160"/>
    </row>
    <row r="1334" spans="1:10" ht="15" x14ac:dyDescent="0.25">
      <c r="A1334" s="939" t="s">
        <v>0</v>
      </c>
      <c r="B1334" s="940" t="s">
        <v>19</v>
      </c>
      <c r="C1334" s="941" t="s">
        <v>20</v>
      </c>
      <c r="D1334" s="942" t="s">
        <v>685</v>
      </c>
      <c r="E1334" s="942"/>
      <c r="F1334" s="942">
        <v>2021</v>
      </c>
      <c r="G1334" s="942"/>
      <c r="H1334" s="942"/>
      <c r="I1334" s="942"/>
      <c r="J1334" s="951" t="s">
        <v>21</v>
      </c>
    </row>
    <row r="1335" spans="1:10" ht="15" x14ac:dyDescent="0.25">
      <c r="A1335" s="939"/>
      <c r="B1335" s="940"/>
      <c r="C1335" s="941"/>
      <c r="D1335" s="942"/>
      <c r="E1335" s="942"/>
      <c r="F1335" s="951" t="s">
        <v>22</v>
      </c>
      <c r="G1335" s="951"/>
      <c r="H1335" s="951" t="s">
        <v>24</v>
      </c>
      <c r="I1335" s="951"/>
      <c r="J1335" s="951"/>
    </row>
    <row r="1336" spans="1:10" x14ac:dyDescent="0.25">
      <c r="A1336" s="46">
        <v>1</v>
      </c>
      <c r="B1336" s="37">
        <v>2</v>
      </c>
      <c r="C1336" s="38">
        <v>3</v>
      </c>
      <c r="D1336" s="984">
        <v>4</v>
      </c>
      <c r="E1336" s="984"/>
      <c r="F1336" s="984">
        <v>5</v>
      </c>
      <c r="G1336" s="984"/>
      <c r="H1336" s="984">
        <v>6</v>
      </c>
      <c r="I1336" s="984"/>
      <c r="J1336" s="36">
        <v>7</v>
      </c>
    </row>
    <row r="1337" spans="1:10" ht="77.25" x14ac:dyDescent="0.25">
      <c r="A1337" s="193">
        <v>1</v>
      </c>
      <c r="B1337" s="39" t="s">
        <v>310</v>
      </c>
      <c r="C1337" s="134" t="s">
        <v>48</v>
      </c>
      <c r="D1337" s="1196">
        <v>78</v>
      </c>
      <c r="E1337" s="1196"/>
      <c r="F1337" s="1196">
        <v>65</v>
      </c>
      <c r="G1337" s="1196"/>
      <c r="H1337" s="1196">
        <v>65</v>
      </c>
      <c r="I1337" s="1196"/>
      <c r="J1337" s="284" t="s">
        <v>686</v>
      </c>
    </row>
    <row r="1338" spans="1:10" ht="39" x14ac:dyDescent="0.25">
      <c r="A1338" s="193">
        <v>2</v>
      </c>
      <c r="B1338" s="153" t="s">
        <v>311</v>
      </c>
      <c r="C1338" s="134" t="s">
        <v>48</v>
      </c>
      <c r="D1338" s="1196">
        <v>2</v>
      </c>
      <c r="E1338" s="1196"/>
      <c r="F1338" s="1196">
        <v>15</v>
      </c>
      <c r="G1338" s="1196"/>
      <c r="H1338" s="1196">
        <v>0</v>
      </c>
      <c r="I1338" s="1196"/>
      <c r="J1338" s="284" t="s">
        <v>687</v>
      </c>
    </row>
    <row r="1339" spans="1:10" x14ac:dyDescent="0.25">
      <c r="A1339" s="193">
        <v>3</v>
      </c>
      <c r="B1339" s="153" t="s">
        <v>312</v>
      </c>
      <c r="C1339" s="134" t="s">
        <v>313</v>
      </c>
      <c r="D1339" s="1196">
        <v>0</v>
      </c>
      <c r="E1339" s="1196"/>
      <c r="F1339" s="1196">
        <v>0</v>
      </c>
      <c r="G1339" s="1196"/>
      <c r="H1339" s="1196">
        <v>0</v>
      </c>
      <c r="I1339" s="1196"/>
      <c r="J1339" s="133" t="s">
        <v>11</v>
      </c>
    </row>
    <row r="1340" spans="1:10" x14ac:dyDescent="0.25">
      <c r="A1340" s="247"/>
      <c r="B1340" s="254"/>
      <c r="C1340" s="244"/>
      <c r="D1340" s="231"/>
      <c r="E1340" s="231"/>
      <c r="F1340" s="231"/>
      <c r="G1340" s="231"/>
      <c r="H1340" s="231"/>
      <c r="I1340" s="231"/>
      <c r="J1340" s="238"/>
    </row>
    <row r="1341" spans="1:10" x14ac:dyDescent="0.25">
      <c r="A1341" s="247"/>
      <c r="B1341" s="254"/>
      <c r="C1341" s="231"/>
      <c r="D1341" s="231"/>
      <c r="E1341" s="231"/>
      <c r="F1341" s="231"/>
      <c r="G1341" s="231"/>
      <c r="H1341" s="231"/>
      <c r="I1341" s="231"/>
      <c r="J1341" s="238"/>
    </row>
    <row r="1342" spans="1:10" x14ac:dyDescent="0.25">
      <c r="A1342" s="247"/>
      <c r="B1342" s="254"/>
      <c r="C1342" s="231"/>
      <c r="D1342" s="231"/>
      <c r="E1342" s="231"/>
      <c r="F1342" s="231"/>
      <c r="G1342" s="231"/>
      <c r="H1342" s="231"/>
      <c r="I1342" s="231"/>
      <c r="J1342" s="238"/>
    </row>
    <row r="1343" spans="1:10" x14ac:dyDescent="0.25">
      <c r="A1343" s="247"/>
      <c r="B1343" s="254"/>
      <c r="C1343" s="231"/>
      <c r="D1343" s="231"/>
      <c r="E1343" s="231"/>
      <c r="F1343" s="231"/>
      <c r="G1343" s="231"/>
      <c r="H1343" s="231"/>
      <c r="I1343" s="231"/>
      <c r="J1343" s="238"/>
    </row>
    <row r="1344" spans="1:10" x14ac:dyDescent="0.25">
      <c r="A1344" s="247"/>
      <c r="B1344" s="254"/>
      <c r="C1344" s="231"/>
      <c r="D1344" s="231"/>
      <c r="E1344" s="231"/>
      <c r="F1344" s="231"/>
      <c r="G1344" s="231"/>
      <c r="H1344" s="231"/>
      <c r="I1344" s="231"/>
      <c r="J1344" s="238"/>
    </row>
    <row r="1345" spans="1:10" x14ac:dyDescent="0.25">
      <c r="A1345" s="247"/>
      <c r="B1345" s="254"/>
      <c r="C1345" s="231"/>
      <c r="D1345" s="231"/>
      <c r="E1345" s="231"/>
      <c r="F1345" s="231"/>
      <c r="G1345" s="231"/>
      <c r="H1345" s="231"/>
      <c r="I1345" s="231"/>
      <c r="J1345" s="238"/>
    </row>
    <row r="1346" spans="1:10" x14ac:dyDescent="0.25">
      <c r="A1346" s="247"/>
      <c r="B1346" s="254"/>
      <c r="C1346" s="231"/>
      <c r="D1346" s="231"/>
      <c r="E1346" s="231"/>
      <c r="F1346" s="231"/>
      <c r="G1346" s="231"/>
      <c r="H1346" s="231"/>
      <c r="I1346" s="231"/>
      <c r="J1346" s="238"/>
    </row>
    <row r="1347" spans="1:10" x14ac:dyDescent="0.25">
      <c r="A1347" s="247"/>
      <c r="B1347" s="254"/>
      <c r="C1347" s="231"/>
      <c r="D1347" s="231"/>
      <c r="E1347" s="231"/>
      <c r="F1347" s="231"/>
      <c r="G1347" s="231"/>
      <c r="H1347" s="231"/>
      <c r="I1347" s="231"/>
      <c r="J1347" s="238"/>
    </row>
    <row r="1348" spans="1:10" x14ac:dyDescent="0.25">
      <c r="A1348" s="247"/>
      <c r="B1348" s="254"/>
      <c r="C1348" s="231"/>
      <c r="D1348" s="231"/>
      <c r="E1348" s="231"/>
      <c r="F1348" s="231"/>
      <c r="G1348" s="231"/>
      <c r="H1348" s="231"/>
      <c r="I1348" s="231"/>
      <c r="J1348" s="238"/>
    </row>
    <row r="1349" spans="1:10" x14ac:dyDescent="0.25">
      <c r="A1349" s="247"/>
      <c r="B1349" s="254"/>
      <c r="C1349" s="231"/>
      <c r="D1349" s="231"/>
      <c r="E1349" s="231"/>
      <c r="F1349" s="231"/>
      <c r="G1349" s="231"/>
      <c r="H1349" s="231"/>
      <c r="I1349" s="231"/>
      <c r="J1349" s="238"/>
    </row>
    <row r="1350" spans="1:10" x14ac:dyDescent="0.25">
      <c r="A1350" s="247"/>
      <c r="B1350" s="254"/>
      <c r="C1350" s="231"/>
      <c r="D1350" s="231"/>
      <c r="E1350" s="231"/>
      <c r="F1350" s="231"/>
      <c r="G1350" s="231"/>
      <c r="H1350" s="231"/>
      <c r="I1350" s="231"/>
      <c r="J1350" s="238"/>
    </row>
    <row r="1351" spans="1:10" x14ac:dyDescent="0.25">
      <c r="A1351" s="247"/>
      <c r="B1351" s="254"/>
      <c r="C1351" s="231"/>
      <c r="D1351" s="231"/>
      <c r="E1351" s="231"/>
      <c r="F1351" s="231"/>
      <c r="G1351" s="231"/>
      <c r="H1351" s="231"/>
      <c r="I1351" s="231"/>
      <c r="J1351" s="238"/>
    </row>
    <row r="1352" spans="1:10" x14ac:dyDescent="0.25">
      <c r="A1352" s="247"/>
      <c r="B1352" s="254"/>
      <c r="C1352" s="231"/>
      <c r="D1352" s="231"/>
      <c r="E1352" s="231"/>
      <c r="F1352" s="231"/>
      <c r="G1352" s="231"/>
      <c r="H1352" s="231"/>
      <c r="I1352" s="231"/>
      <c r="J1352" s="238"/>
    </row>
    <row r="1353" spans="1:10" x14ac:dyDescent="0.25">
      <c r="A1353" s="247"/>
      <c r="B1353" s="254"/>
      <c r="C1353" s="231"/>
      <c r="D1353" s="231"/>
      <c r="E1353" s="231"/>
      <c r="F1353" s="231"/>
      <c r="G1353" s="231"/>
      <c r="H1353" s="231"/>
      <c r="I1353" s="231"/>
      <c r="J1353" s="238"/>
    </row>
    <row r="1354" spans="1:10" x14ac:dyDescent="0.25">
      <c r="A1354" s="247"/>
      <c r="B1354" s="254"/>
      <c r="C1354" s="231"/>
      <c r="D1354" s="231"/>
      <c r="E1354" s="231"/>
      <c r="F1354" s="231"/>
      <c r="G1354" s="231"/>
      <c r="H1354" s="231"/>
      <c r="I1354" s="231"/>
      <c r="J1354" s="238"/>
    </row>
    <row r="1355" spans="1:10" x14ac:dyDescent="0.25">
      <c r="A1355" s="247"/>
      <c r="B1355" s="254"/>
      <c r="C1355" s="231"/>
      <c r="D1355" s="231"/>
      <c r="E1355" s="231"/>
      <c r="F1355" s="231"/>
      <c r="G1355" s="231"/>
      <c r="H1355" s="231"/>
      <c r="I1355" s="231"/>
      <c r="J1355" s="238"/>
    </row>
    <row r="1356" spans="1:10" x14ac:dyDescent="0.25">
      <c r="A1356" s="247"/>
      <c r="B1356" s="254"/>
      <c r="C1356" s="231"/>
      <c r="D1356" s="231"/>
      <c r="E1356" s="231"/>
      <c r="F1356" s="231"/>
      <c r="G1356" s="231"/>
      <c r="H1356" s="231"/>
      <c r="I1356" s="231"/>
      <c r="J1356" s="238"/>
    </row>
    <row r="1359" spans="1:10" ht="32.25" customHeight="1" x14ac:dyDescent="0.25">
      <c r="A1359" s="1041" t="s">
        <v>969</v>
      </c>
      <c r="B1359" s="1041"/>
      <c r="C1359" s="1041"/>
      <c r="D1359" s="1041"/>
      <c r="E1359" s="1041"/>
      <c r="F1359" s="1041"/>
      <c r="G1359" s="1041"/>
      <c r="H1359" s="1041"/>
      <c r="I1359" s="1041"/>
      <c r="J1359" s="1041"/>
    </row>
    <row r="1360" spans="1:10" ht="12" customHeight="1" x14ac:dyDescent="0.25"/>
    <row r="1361" spans="1:10" x14ac:dyDescent="0.25">
      <c r="A1361" s="1042" t="s">
        <v>589</v>
      </c>
      <c r="B1361" s="1042"/>
      <c r="C1361" s="1042"/>
      <c r="D1361" s="1042"/>
      <c r="E1361" s="1042"/>
      <c r="F1361" s="1042"/>
      <c r="G1361" s="1042"/>
      <c r="H1361" s="1042"/>
      <c r="I1361" s="1042"/>
      <c r="J1361" s="1042"/>
    </row>
    <row r="1362" spans="1:10" ht="12" customHeight="1" x14ac:dyDescent="0.25">
      <c r="A1362" s="257"/>
    </row>
    <row r="1363" spans="1:10" s="259" customFormat="1" ht="30" customHeight="1" x14ac:dyDescent="0.25">
      <c r="A1363" s="1043" t="s">
        <v>590</v>
      </c>
      <c r="B1363" s="1043"/>
      <c r="C1363" s="1043"/>
      <c r="D1363" s="1043"/>
      <c r="E1363" s="1043"/>
      <c r="F1363" s="1043"/>
      <c r="G1363" s="1043"/>
      <c r="H1363" s="1043"/>
      <c r="I1363" s="1043"/>
      <c r="J1363" s="1043"/>
    </row>
    <row r="1364" spans="1:10" ht="27.75" customHeight="1" x14ac:dyDescent="0.25">
      <c r="A1364" s="1043" t="s">
        <v>591</v>
      </c>
      <c r="B1364" s="1043"/>
      <c r="C1364" s="1043"/>
      <c r="D1364" s="1043"/>
      <c r="E1364" s="1043"/>
      <c r="F1364" s="1043"/>
      <c r="G1364" s="1043"/>
      <c r="H1364" s="1043"/>
      <c r="I1364" s="1043"/>
      <c r="J1364" s="1043"/>
    </row>
    <row r="1365" spans="1:10" ht="30" customHeight="1" x14ac:dyDescent="0.25">
      <c r="A1365" s="1043" t="s">
        <v>592</v>
      </c>
      <c r="B1365" s="1043"/>
      <c r="C1365" s="1043"/>
      <c r="D1365" s="1043"/>
      <c r="E1365" s="1043"/>
      <c r="F1365" s="1043"/>
      <c r="G1365" s="1043"/>
      <c r="H1365" s="1043"/>
      <c r="I1365" s="1043"/>
      <c r="J1365" s="1043"/>
    </row>
    <row r="1366" spans="1:10" ht="21" customHeight="1" x14ac:dyDescent="0.25">
      <c r="A1366" s="1035" t="s">
        <v>593</v>
      </c>
      <c r="B1366" s="1035"/>
      <c r="C1366" s="1035"/>
      <c r="D1366" s="1035"/>
      <c r="E1366" s="1035"/>
      <c r="F1366" s="1035"/>
      <c r="G1366" s="1035"/>
      <c r="H1366" s="1035"/>
      <c r="I1366" s="1035"/>
      <c r="J1366" s="1035"/>
    </row>
    <row r="1367" spans="1:10" s="259" customFormat="1" ht="19.5" customHeight="1" x14ac:dyDescent="0.25">
      <c r="A1367" s="1208"/>
      <c r="B1367" s="1208"/>
      <c r="C1367" s="1208"/>
      <c r="D1367" s="1208"/>
      <c r="E1367" s="1208"/>
      <c r="F1367" s="1208"/>
      <c r="G1367" s="1208"/>
      <c r="H1367" s="1208"/>
      <c r="I1367" s="1208"/>
      <c r="J1367" s="1208"/>
    </row>
    <row r="1368" spans="1:10" s="259" customFormat="1" ht="22.5" customHeight="1" x14ac:dyDescent="0.25">
      <c r="A1368" s="1043" t="s">
        <v>594</v>
      </c>
      <c r="B1368" s="1043"/>
      <c r="C1368" s="1043"/>
      <c r="D1368" s="1043"/>
      <c r="E1368" s="1043"/>
      <c r="F1368" s="1043"/>
      <c r="G1368" s="1043"/>
      <c r="H1368" s="1043"/>
      <c r="I1368" s="1043"/>
      <c r="J1368" s="1043"/>
    </row>
    <row r="1369" spans="1:10" s="259" customFormat="1" ht="20.25" customHeight="1" x14ac:dyDescent="0.25">
      <c r="A1369" s="1043" t="s">
        <v>603</v>
      </c>
      <c r="B1369" s="1043"/>
      <c r="C1369" s="1043"/>
      <c r="D1369" s="1043"/>
      <c r="E1369" s="1043"/>
      <c r="F1369" s="1043"/>
      <c r="G1369" s="1043"/>
      <c r="H1369" s="1043"/>
      <c r="I1369" s="1043"/>
      <c r="J1369" s="1043"/>
    </row>
    <row r="1370" spans="1:10" s="259" customFormat="1" ht="16.5" customHeight="1" x14ac:dyDescent="0.25">
      <c r="A1370" s="1043" t="s">
        <v>604</v>
      </c>
      <c r="B1370" s="1043"/>
      <c r="C1370" s="1043"/>
      <c r="D1370" s="1043"/>
      <c r="E1370" s="1043"/>
      <c r="F1370" s="1043"/>
      <c r="G1370" s="1043"/>
      <c r="H1370" s="1043"/>
      <c r="I1370" s="1043"/>
      <c r="J1370" s="1043"/>
    </row>
    <row r="1371" spans="1:10" s="259" customFormat="1" ht="17.25" customHeight="1" x14ac:dyDescent="0.25">
      <c r="A1371" s="1209"/>
      <c r="B1371" s="1209"/>
      <c r="C1371" s="1209"/>
      <c r="D1371" s="1209"/>
      <c r="E1371" s="1209"/>
      <c r="F1371" s="1209"/>
      <c r="G1371" s="1209"/>
      <c r="H1371" s="1209"/>
      <c r="I1371" s="1209"/>
      <c r="J1371" s="1209"/>
    </row>
    <row r="1372" spans="1:10" s="259" customFormat="1" ht="20.25" customHeight="1" x14ac:dyDescent="0.25">
      <c r="A1372" s="1043" t="s">
        <v>602</v>
      </c>
      <c r="B1372" s="1043"/>
      <c r="C1372" s="1043"/>
      <c r="D1372" s="1043"/>
      <c r="E1372" s="1043"/>
      <c r="F1372" s="1043"/>
      <c r="G1372" s="1043"/>
      <c r="H1372" s="1043"/>
      <c r="I1372" s="1043"/>
      <c r="J1372" s="1043"/>
    </row>
    <row r="1373" spans="1:10" s="259" customFormat="1" ht="21" customHeight="1" x14ac:dyDescent="0.25">
      <c r="A1373" s="1043" t="s">
        <v>595</v>
      </c>
      <c r="B1373" s="1043"/>
      <c r="C1373" s="1043"/>
      <c r="D1373" s="1043"/>
      <c r="E1373" s="1043"/>
      <c r="F1373" s="1043"/>
      <c r="G1373" s="1043"/>
      <c r="H1373" s="1043"/>
      <c r="I1373" s="1043"/>
      <c r="J1373" s="1043"/>
    </row>
    <row r="1374" spans="1:10" s="259" customFormat="1" ht="20.25" customHeight="1" x14ac:dyDescent="0.25">
      <c r="A1374" s="1043" t="s">
        <v>596</v>
      </c>
      <c r="B1374" s="1043"/>
      <c r="C1374" s="1043"/>
      <c r="D1374" s="1043"/>
      <c r="E1374" s="1043"/>
      <c r="F1374" s="1043"/>
      <c r="G1374" s="1043"/>
      <c r="H1374" s="1043"/>
      <c r="I1374" s="1043"/>
      <c r="J1374" s="1043"/>
    </row>
    <row r="1375" spans="1:10" s="259" customFormat="1" ht="16.5" customHeight="1" x14ac:dyDescent="0.25">
      <c r="A1375" s="1209"/>
      <c r="B1375" s="1209"/>
      <c r="C1375" s="1209"/>
      <c r="D1375" s="1209"/>
      <c r="E1375" s="1209"/>
      <c r="F1375" s="1209"/>
      <c r="G1375" s="1209"/>
      <c r="H1375" s="1209"/>
      <c r="I1375" s="1209"/>
      <c r="J1375" s="1209"/>
    </row>
    <row r="1376" spans="1:10" s="259" customFormat="1" ht="20.25" customHeight="1" x14ac:dyDescent="0.25">
      <c r="A1376" s="1043" t="s">
        <v>605</v>
      </c>
      <c r="B1376" s="1043"/>
      <c r="C1376" s="1043"/>
      <c r="D1376" s="1043"/>
      <c r="E1376" s="1043"/>
      <c r="F1376" s="1043"/>
      <c r="G1376" s="1043"/>
      <c r="H1376" s="1043"/>
      <c r="I1376" s="1043"/>
      <c r="J1376" s="1043"/>
    </row>
    <row r="1377" spans="1:11" s="259" customFormat="1" ht="21" customHeight="1" x14ac:dyDescent="0.25">
      <c r="A1377" s="1043" t="s">
        <v>601</v>
      </c>
      <c r="B1377" s="1043"/>
      <c r="C1377" s="1043"/>
      <c r="D1377" s="1043"/>
      <c r="E1377" s="1043"/>
      <c r="F1377" s="1043"/>
      <c r="G1377" s="1043"/>
      <c r="H1377" s="1043"/>
      <c r="I1377" s="1043"/>
      <c r="J1377" s="1043"/>
    </row>
    <row r="1378" spans="1:11" s="259" customFormat="1" ht="33.75" customHeight="1" x14ac:dyDescent="0.25">
      <c r="A1378" s="1043" t="s">
        <v>597</v>
      </c>
      <c r="B1378" s="1043"/>
      <c r="C1378" s="1043"/>
      <c r="D1378" s="1043"/>
      <c r="E1378" s="1043"/>
      <c r="F1378" s="1043"/>
      <c r="G1378" s="1043"/>
      <c r="H1378" s="1043"/>
      <c r="I1378" s="1043"/>
      <c r="J1378" s="1043"/>
    </row>
    <row r="1379" spans="1:11" s="259" customFormat="1" ht="24.75" customHeight="1" x14ac:dyDescent="0.25">
      <c r="A1379" s="1043" t="s">
        <v>599</v>
      </c>
      <c r="B1379" s="1043"/>
      <c r="C1379" s="1043"/>
      <c r="D1379" s="1043"/>
      <c r="E1379" s="1043"/>
      <c r="F1379" s="1043"/>
      <c r="G1379" s="1043"/>
      <c r="H1379" s="1043"/>
      <c r="I1379" s="1043"/>
      <c r="J1379" s="1043"/>
      <c r="K1379"/>
    </row>
    <row r="1380" spans="1:11" s="259" customFormat="1" ht="22.5" customHeight="1" x14ac:dyDescent="0.25">
      <c r="A1380" s="1043" t="s">
        <v>598</v>
      </c>
      <c r="B1380" s="1043"/>
      <c r="C1380" s="1043"/>
      <c r="D1380" s="1043"/>
      <c r="E1380" s="1043"/>
      <c r="F1380" s="1043"/>
      <c r="G1380" s="1043"/>
      <c r="H1380" s="1043"/>
      <c r="I1380" s="1043"/>
      <c r="J1380" s="1043"/>
    </row>
    <row r="1381" spans="1:11" s="259" customFormat="1" ht="22.5" customHeight="1" x14ac:dyDescent="0.25">
      <c r="A1381" s="1043" t="s">
        <v>600</v>
      </c>
      <c r="B1381" s="1043"/>
      <c r="C1381" s="1043"/>
      <c r="D1381" s="1043"/>
      <c r="E1381" s="1043"/>
      <c r="F1381" s="1043"/>
      <c r="G1381" s="1043"/>
      <c r="H1381" s="1043"/>
      <c r="I1381" s="1043"/>
      <c r="J1381" s="1043"/>
      <c r="K1381"/>
    </row>
    <row r="1383" spans="1:11" x14ac:dyDescent="0.25">
      <c r="A1383" s="1210" t="s">
        <v>1044</v>
      </c>
      <c r="B1383" s="1210"/>
      <c r="C1383" s="1210"/>
      <c r="D1383" s="1210"/>
      <c r="E1383" s="1210"/>
      <c r="F1383" s="1210"/>
      <c r="G1383" s="1210"/>
      <c r="H1383" s="1210"/>
      <c r="I1383" s="1210"/>
      <c r="J1383" s="1210"/>
    </row>
    <row r="1384" spans="1:11" x14ac:dyDescent="0.25">
      <c r="A1384" s="1035" t="s">
        <v>658</v>
      </c>
      <c r="B1384" s="1035"/>
      <c r="C1384" s="1035"/>
      <c r="D1384" s="1035"/>
      <c r="E1384" s="1035"/>
      <c r="F1384" s="1035"/>
      <c r="G1384" s="1035"/>
      <c r="H1384" s="1035"/>
      <c r="I1384" s="1035"/>
    </row>
    <row r="1385" spans="1:11" x14ac:dyDescent="0.25">
      <c r="B1385" s="258" t="s">
        <v>1045</v>
      </c>
    </row>
    <row r="1386" spans="1:11" x14ac:dyDescent="0.25">
      <c r="B1386" s="258" t="s">
        <v>1046</v>
      </c>
    </row>
    <row r="1387" spans="1:11" x14ac:dyDescent="0.25">
      <c r="B1387" s="5" t="s">
        <v>1047</v>
      </c>
    </row>
    <row r="1388" spans="1:11" x14ac:dyDescent="0.25">
      <c r="B1388" s="260" t="s">
        <v>644</v>
      </c>
    </row>
    <row r="1389" spans="1:11" x14ac:dyDescent="0.25">
      <c r="B1389" s="1035" t="s">
        <v>1048</v>
      </c>
      <c r="C1389" s="1035"/>
      <c r="D1389" s="1035"/>
      <c r="E1389" s="1035"/>
      <c r="F1389" s="1035"/>
      <c r="G1389" s="1035"/>
      <c r="H1389" s="1035"/>
      <c r="I1389" s="1035"/>
      <c r="J1389" s="1035"/>
    </row>
    <row r="1390" spans="1:11" x14ac:dyDescent="0.25">
      <c r="B1390" s="261" t="s">
        <v>1049</v>
      </c>
    </row>
    <row r="1391" spans="1:11" x14ac:dyDescent="0.25">
      <c r="B1391"/>
    </row>
    <row r="1392" spans="1:11" x14ac:dyDescent="0.25">
      <c r="A1392" s="1039" t="s">
        <v>606</v>
      </c>
      <c r="B1392" s="1039"/>
      <c r="C1392" s="1039"/>
      <c r="D1392" s="1039"/>
      <c r="E1392" s="1039"/>
      <c r="F1392" s="1039"/>
      <c r="G1392" s="1039"/>
      <c r="H1392" s="1039"/>
      <c r="I1392" s="1039"/>
      <c r="J1392" s="1039"/>
    </row>
    <row r="1393" spans="1:10" x14ac:dyDescent="0.25">
      <c r="A1393" s="1035" t="s">
        <v>608</v>
      </c>
      <c r="B1393" s="1035"/>
      <c r="C1393" s="1035"/>
      <c r="D1393" s="1035"/>
      <c r="E1393" s="1035"/>
      <c r="F1393" s="1035"/>
      <c r="G1393" s="1035"/>
      <c r="H1393" s="1035"/>
      <c r="I1393" s="1035"/>
      <c r="J1393" s="1035"/>
    </row>
    <row r="1394" spans="1:10" x14ac:dyDescent="0.25">
      <c r="B1394" s="258" t="s">
        <v>609</v>
      </c>
    </row>
    <row r="1395" spans="1:10" x14ac:dyDescent="0.25">
      <c r="B1395" s="258" t="s">
        <v>1050</v>
      </c>
    </row>
    <row r="1396" spans="1:10" x14ac:dyDescent="0.25">
      <c r="B1396" s="5" t="s">
        <v>611</v>
      </c>
    </row>
    <row r="1397" spans="1:10" x14ac:dyDescent="0.25">
      <c r="B1397" s="5" t="s">
        <v>1051</v>
      </c>
    </row>
    <row r="1398" spans="1:10" x14ac:dyDescent="0.25">
      <c r="B1398" s="5" t="s">
        <v>612</v>
      </c>
    </row>
    <row r="1399" spans="1:10" x14ac:dyDescent="0.25">
      <c r="B1399" s="5" t="s">
        <v>613</v>
      </c>
    </row>
    <row r="1400" spans="1:10" x14ac:dyDescent="0.25">
      <c r="B1400" s="5" t="s">
        <v>1052</v>
      </c>
    </row>
    <row r="1401" spans="1:10" x14ac:dyDescent="0.25">
      <c r="B1401" s="5" t="s">
        <v>1053</v>
      </c>
    </row>
    <row r="1402" spans="1:10" x14ac:dyDescent="0.25">
      <c r="B1402" s="260" t="s">
        <v>614</v>
      </c>
    </row>
    <row r="1403" spans="1:10" x14ac:dyDescent="0.25">
      <c r="B1403" s="1035" t="s">
        <v>1054</v>
      </c>
      <c r="C1403" s="1035"/>
      <c r="D1403" s="1035"/>
      <c r="E1403" s="1035"/>
      <c r="F1403" s="1035"/>
      <c r="G1403" s="1035"/>
      <c r="H1403" s="1035"/>
      <c r="I1403" s="1035"/>
      <c r="J1403" s="1035"/>
    </row>
    <row r="1404" spans="1:10" x14ac:dyDescent="0.25">
      <c r="B1404" s="261" t="s">
        <v>1055</v>
      </c>
    </row>
    <row r="1406" spans="1:10" x14ac:dyDescent="0.25">
      <c r="A1406" s="1211" t="s">
        <v>618</v>
      </c>
      <c r="B1406" s="1211"/>
      <c r="C1406" s="1211"/>
      <c r="D1406" s="1211"/>
      <c r="E1406" s="1211"/>
      <c r="F1406" s="1211"/>
      <c r="G1406" s="1211"/>
      <c r="H1406" s="1211"/>
      <c r="I1406" s="1211"/>
      <c r="J1406" s="1211"/>
    </row>
    <row r="1407" spans="1:10" x14ac:dyDescent="0.25">
      <c r="A1407" s="1035" t="s">
        <v>607</v>
      </c>
      <c r="B1407" s="1035"/>
      <c r="C1407" s="1035"/>
      <c r="D1407" s="1035"/>
      <c r="E1407" s="1035"/>
      <c r="F1407" s="1035"/>
      <c r="G1407" s="1035"/>
      <c r="H1407" s="1035"/>
      <c r="I1407" s="1035"/>
      <c r="J1407" s="1035"/>
    </row>
    <row r="1408" spans="1:10" x14ac:dyDescent="0.25">
      <c r="B1408" s="258" t="s">
        <v>1146</v>
      </c>
    </row>
    <row r="1409" spans="1:10" x14ac:dyDescent="0.25">
      <c r="B1409" s="258" t="s">
        <v>1147</v>
      </c>
    </row>
    <row r="1410" spans="1:10" x14ac:dyDescent="0.25">
      <c r="B1410" s="5" t="s">
        <v>1152</v>
      </c>
    </row>
    <row r="1411" spans="1:10" x14ac:dyDescent="0.25">
      <c r="B1411" s="5" t="s">
        <v>1148</v>
      </c>
    </row>
    <row r="1412" spans="1:10" x14ac:dyDescent="0.25">
      <c r="B1412" s="5" t="s">
        <v>1149</v>
      </c>
    </row>
    <row r="1413" spans="1:10" x14ac:dyDescent="0.25">
      <c r="B1413" s="5" t="s">
        <v>1150</v>
      </c>
    </row>
    <row r="1414" spans="1:10" x14ac:dyDescent="0.25">
      <c r="B1414" s="500" t="s">
        <v>1151</v>
      </c>
    </row>
    <row r="1415" spans="1:10" x14ac:dyDescent="0.25">
      <c r="B1415" s="260" t="s">
        <v>615</v>
      </c>
    </row>
    <row r="1416" spans="1:10" x14ac:dyDescent="0.25">
      <c r="B1416" s="1033" t="s">
        <v>1153</v>
      </c>
      <c r="C1416" s="1033"/>
      <c r="D1416" s="1033"/>
      <c r="E1416" s="1033"/>
      <c r="F1416" s="1033"/>
      <c r="G1416" s="1033"/>
      <c r="H1416" s="1033"/>
      <c r="I1416" s="1033"/>
      <c r="J1416" s="1033"/>
    </row>
    <row r="1417" spans="1:10" x14ac:dyDescent="0.25">
      <c r="B1417" s="261" t="s">
        <v>1154</v>
      </c>
    </row>
    <row r="1418" spans="1:10" x14ac:dyDescent="0.25">
      <c r="A1418" s="1034" t="s">
        <v>660</v>
      </c>
      <c r="B1418" s="1034"/>
      <c r="C1418" s="1034"/>
      <c r="D1418" s="1034"/>
      <c r="E1418" s="1034"/>
      <c r="F1418" s="1034"/>
      <c r="G1418" s="1034"/>
      <c r="H1418" s="1034"/>
      <c r="I1418" s="1034"/>
      <c r="J1418" s="1034"/>
    </row>
    <row r="1419" spans="1:10" x14ac:dyDescent="0.25">
      <c r="B1419" s="258"/>
    </row>
    <row r="1420" spans="1:10" x14ac:dyDescent="0.25">
      <c r="A1420" s="485" t="s">
        <v>1056</v>
      </c>
      <c r="B1420" s="495"/>
      <c r="C1420" s="262"/>
      <c r="D1420" s="262"/>
      <c r="E1420" s="262"/>
      <c r="F1420" s="262"/>
      <c r="G1420" s="262"/>
      <c r="H1420" s="262"/>
      <c r="I1420" s="262"/>
      <c r="J1420" s="262"/>
    </row>
    <row r="1421" spans="1:10" x14ac:dyDescent="0.25">
      <c r="A1421" s="1034" t="s">
        <v>616</v>
      </c>
      <c r="B1421" s="1034"/>
    </row>
    <row r="1423" spans="1:10" x14ac:dyDescent="0.25">
      <c r="A1423" s="40" t="s">
        <v>1057</v>
      </c>
      <c r="B1423" s="496"/>
    </row>
    <row r="1424" spans="1:10" x14ac:dyDescent="0.25">
      <c r="A1424" s="1034" t="s">
        <v>1058</v>
      </c>
      <c r="B1424" s="1034"/>
    </row>
    <row r="1426" spans="1:10" x14ac:dyDescent="0.25">
      <c r="A1426" s="40" t="s">
        <v>617</v>
      </c>
      <c r="B1426" s="496"/>
    </row>
    <row r="1427" spans="1:10" x14ac:dyDescent="0.25">
      <c r="A1427" s="1034" t="s">
        <v>1059</v>
      </c>
      <c r="B1427" s="1034"/>
      <c r="C1427" s="1034"/>
      <c r="D1427" s="1034"/>
      <c r="E1427" s="1034"/>
      <c r="F1427" s="1034"/>
      <c r="G1427" s="1034"/>
      <c r="H1427" s="1034"/>
      <c r="I1427" s="1034"/>
      <c r="J1427" s="1034"/>
    </row>
    <row r="1428" spans="1:10" x14ac:dyDescent="0.25">
      <c r="A1428" s="484"/>
      <c r="B1428" s="484"/>
      <c r="C1428" s="484"/>
      <c r="D1428" s="484"/>
      <c r="E1428" s="484"/>
      <c r="F1428" s="484"/>
      <c r="G1428" s="484"/>
      <c r="H1428" s="484"/>
      <c r="I1428" s="484"/>
      <c r="J1428" s="484"/>
    </row>
    <row r="1429" spans="1:10" x14ac:dyDescent="0.25">
      <c r="A1429" s="1039" t="s">
        <v>1060</v>
      </c>
      <c r="B1429" s="1039"/>
      <c r="C1429" s="1039"/>
      <c r="D1429" s="1039"/>
      <c r="E1429" s="1039"/>
      <c r="F1429" s="1039"/>
      <c r="G1429" s="1039"/>
      <c r="H1429" s="1039"/>
      <c r="I1429" s="1039"/>
      <c r="J1429" s="1039"/>
    </row>
    <row r="1430" spans="1:10" x14ac:dyDescent="0.25">
      <c r="A1430" s="1207" t="s">
        <v>656</v>
      </c>
      <c r="B1430" s="1207"/>
      <c r="C1430" s="212"/>
      <c r="D1430" s="264"/>
      <c r="E1430" s="34"/>
      <c r="F1430" s="34"/>
      <c r="G1430" s="34"/>
      <c r="H1430" s="265"/>
      <c r="I1430" s="266"/>
      <c r="J1430" s="267"/>
    </row>
    <row r="1431" spans="1:10" x14ac:dyDescent="0.25">
      <c r="A1431" s="1035" t="s">
        <v>632</v>
      </c>
      <c r="B1431" s="1035"/>
      <c r="C1431" s="1035"/>
      <c r="D1431" s="1035"/>
      <c r="E1431" s="1035"/>
      <c r="F1431" s="1035"/>
      <c r="G1431" s="1035"/>
      <c r="H1431" s="1035"/>
      <c r="I1431" s="1035"/>
      <c r="J1431" s="1035"/>
    </row>
    <row r="1432" spans="1:10" x14ac:dyDescent="0.25">
      <c r="B1432" s="258" t="s">
        <v>654</v>
      </c>
    </row>
    <row r="1433" spans="1:10" x14ac:dyDescent="0.25">
      <c r="B1433" s="258" t="s">
        <v>610</v>
      </c>
    </row>
    <row r="1434" spans="1:10" x14ac:dyDescent="0.25">
      <c r="B1434" s="5" t="s">
        <v>655</v>
      </c>
    </row>
    <row r="1435" spans="1:10" x14ac:dyDescent="0.25">
      <c r="B1435" s="5" t="s">
        <v>1040</v>
      </c>
    </row>
    <row r="1436" spans="1:10" x14ac:dyDescent="0.25">
      <c r="B1436" s="5" t="s">
        <v>1041</v>
      </c>
    </row>
    <row r="1437" spans="1:10" x14ac:dyDescent="0.25">
      <c r="B1437" s="260" t="s">
        <v>622</v>
      </c>
    </row>
    <row r="1438" spans="1:10" x14ac:dyDescent="0.25">
      <c r="B1438" s="1035" t="s">
        <v>1042</v>
      </c>
      <c r="C1438" s="1035"/>
      <c r="D1438" s="1035"/>
      <c r="E1438" s="1035"/>
      <c r="F1438" s="1035"/>
      <c r="G1438" s="1035"/>
      <c r="H1438" s="1035"/>
      <c r="I1438" s="1035"/>
      <c r="J1438" s="1035"/>
    </row>
    <row r="1439" spans="1:10" x14ac:dyDescent="0.25">
      <c r="B1439" s="261" t="s">
        <v>1043</v>
      </c>
    </row>
    <row r="1440" spans="1:10" x14ac:dyDescent="0.25">
      <c r="A1440" s="484"/>
      <c r="B1440" s="484"/>
      <c r="C1440" s="484"/>
      <c r="D1440" s="484"/>
      <c r="E1440" s="484"/>
      <c r="F1440" s="484"/>
      <c r="G1440" s="484"/>
      <c r="H1440" s="484"/>
      <c r="I1440" s="484"/>
      <c r="J1440" s="484"/>
    </row>
    <row r="1441" spans="1:10" x14ac:dyDescent="0.25">
      <c r="A1441" s="1039" t="s">
        <v>1061</v>
      </c>
      <c r="B1441" s="1039"/>
      <c r="C1441" s="1039"/>
      <c r="D1441" s="1039"/>
      <c r="E1441" s="1039"/>
      <c r="F1441" s="1039"/>
      <c r="G1441" s="1039"/>
      <c r="H1441" s="1039"/>
      <c r="I1441" s="1039"/>
      <c r="J1441" s="1039"/>
    </row>
    <row r="1442" spans="1:10" x14ac:dyDescent="0.25">
      <c r="A1442" s="1034" t="s">
        <v>607</v>
      </c>
      <c r="B1442" s="1034"/>
    </row>
    <row r="1443" spans="1:10" x14ac:dyDescent="0.25">
      <c r="B1443" s="258" t="s">
        <v>1067</v>
      </c>
    </row>
    <row r="1444" spans="1:10" x14ac:dyDescent="0.25">
      <c r="B1444" s="258" t="s">
        <v>1068</v>
      </c>
    </row>
    <row r="1445" spans="1:10" x14ac:dyDescent="0.25">
      <c r="B1445" s="5" t="s">
        <v>1069</v>
      </c>
    </row>
    <row r="1446" spans="1:10" x14ac:dyDescent="0.25">
      <c r="B1446" s="5" t="s">
        <v>1070</v>
      </c>
    </row>
    <row r="1447" spans="1:10" x14ac:dyDescent="0.25">
      <c r="B1447" s="5" t="s">
        <v>1071</v>
      </c>
    </row>
    <row r="1448" spans="1:10" x14ac:dyDescent="0.25">
      <c r="B1448" s="5" t="s">
        <v>1072</v>
      </c>
    </row>
    <row r="1449" spans="1:10" x14ac:dyDescent="0.25">
      <c r="B1449" s="5" t="s">
        <v>1073</v>
      </c>
    </row>
    <row r="1450" spans="1:10" x14ac:dyDescent="0.25">
      <c r="B1450" s="260" t="s">
        <v>615</v>
      </c>
    </row>
    <row r="1451" spans="1:10" x14ac:dyDescent="0.25">
      <c r="B1451" s="1035" t="s">
        <v>1074</v>
      </c>
      <c r="C1451" s="1035"/>
      <c r="D1451" s="1035"/>
      <c r="E1451" s="1035"/>
      <c r="F1451" s="1035"/>
      <c r="G1451" s="1035"/>
      <c r="H1451" s="1035"/>
      <c r="I1451" s="1035"/>
      <c r="J1451" s="1035"/>
    </row>
    <row r="1452" spans="1:10" x14ac:dyDescent="0.25">
      <c r="B1452" s="261" t="s">
        <v>1075</v>
      </c>
    </row>
    <row r="1454" spans="1:10" x14ac:dyDescent="0.25">
      <c r="A1454" s="1039" t="s">
        <v>1062</v>
      </c>
      <c r="B1454" s="1039"/>
      <c r="C1454" s="1039"/>
      <c r="D1454" s="1039"/>
      <c r="E1454" s="1039"/>
      <c r="F1454" s="1039"/>
      <c r="G1454" s="1039"/>
      <c r="H1454" s="1039"/>
      <c r="I1454" s="1039"/>
      <c r="J1454" s="1039"/>
    </row>
    <row r="1455" spans="1:10" x14ac:dyDescent="0.25">
      <c r="A1455" s="1034" t="s">
        <v>619</v>
      </c>
      <c r="B1455" s="1034"/>
    </row>
    <row r="1456" spans="1:10" x14ac:dyDescent="0.25">
      <c r="B1456" s="258" t="s">
        <v>1076</v>
      </c>
    </row>
    <row r="1457" spans="1:10" x14ac:dyDescent="0.25">
      <c r="B1457" s="258" t="s">
        <v>1077</v>
      </c>
    </row>
    <row r="1458" spans="1:10" x14ac:dyDescent="0.25">
      <c r="B1458" s="5" t="s">
        <v>1078</v>
      </c>
    </row>
    <row r="1459" spans="1:10" x14ac:dyDescent="0.25">
      <c r="B1459" s="5" t="s">
        <v>1079</v>
      </c>
    </row>
    <row r="1460" spans="1:10" x14ac:dyDescent="0.25">
      <c r="B1460" s="260" t="s">
        <v>620</v>
      </c>
    </row>
    <row r="1461" spans="1:10" x14ac:dyDescent="0.25">
      <c r="B1461" s="1035" t="s">
        <v>1080</v>
      </c>
      <c r="C1461" s="1035"/>
      <c r="D1461" s="1035"/>
      <c r="E1461" s="1035"/>
      <c r="F1461" s="1035"/>
      <c r="G1461" s="1035"/>
      <c r="H1461" s="1035"/>
      <c r="I1461" s="1035"/>
      <c r="J1461" s="1035"/>
    </row>
    <row r="1462" spans="1:10" x14ac:dyDescent="0.25">
      <c r="B1462" s="261" t="s">
        <v>1081</v>
      </c>
    </row>
    <row r="1464" spans="1:10" ht="15" x14ac:dyDescent="0.25">
      <c r="A1464" s="1037" t="s">
        <v>623</v>
      </c>
      <c r="B1464" s="1037"/>
      <c r="C1464" s="1037"/>
      <c r="D1464" s="1037"/>
      <c r="E1464" s="1037"/>
      <c r="F1464" s="1037"/>
      <c r="G1464" s="1037"/>
      <c r="H1464" s="1037"/>
      <c r="I1464" s="1037"/>
      <c r="J1464" s="1037"/>
    </row>
    <row r="1465" spans="1:10" x14ac:dyDescent="0.25">
      <c r="A1465" s="1036" t="s">
        <v>624</v>
      </c>
      <c r="B1465" s="1036"/>
    </row>
    <row r="1466" spans="1:10" x14ac:dyDescent="0.25">
      <c r="B1466" s="258" t="s">
        <v>1082</v>
      </c>
    </row>
    <row r="1467" spans="1:10" x14ac:dyDescent="0.25">
      <c r="B1467" s="258" t="s">
        <v>1083</v>
      </c>
    </row>
    <row r="1468" spans="1:10" x14ac:dyDescent="0.25">
      <c r="B1468" s="260" t="s">
        <v>625</v>
      </c>
    </row>
    <row r="1469" spans="1:10" x14ac:dyDescent="0.25">
      <c r="B1469" s="1035" t="s">
        <v>1084</v>
      </c>
      <c r="C1469" s="1035"/>
      <c r="D1469" s="1035"/>
      <c r="E1469" s="1035"/>
      <c r="F1469" s="1035"/>
      <c r="G1469" s="1035"/>
      <c r="H1469" s="1035"/>
      <c r="I1469" s="1035"/>
      <c r="J1469" s="1035"/>
    </row>
    <row r="1470" spans="1:10" x14ac:dyDescent="0.25">
      <c r="B1470" s="261" t="s">
        <v>1085</v>
      </c>
    </row>
    <row r="1472" spans="1:10" ht="15" x14ac:dyDescent="0.25">
      <c r="A1472" s="1037" t="s">
        <v>626</v>
      </c>
      <c r="B1472" s="1037"/>
      <c r="C1472" s="1037"/>
      <c r="D1472" s="1037"/>
      <c r="E1472" s="1037"/>
      <c r="F1472" s="1037"/>
      <c r="G1472" s="1037"/>
      <c r="H1472" s="1037"/>
      <c r="I1472" s="1037"/>
      <c r="J1472" s="1037"/>
    </row>
    <row r="1473" spans="1:10" x14ac:dyDescent="0.25">
      <c r="A1473" s="1038" t="s">
        <v>1063</v>
      </c>
      <c r="B1473" s="1038"/>
    </row>
    <row r="1474" spans="1:10" x14ac:dyDescent="0.25">
      <c r="A1474" s="1034" t="s">
        <v>1086</v>
      </c>
      <c r="B1474" s="1034"/>
    </row>
    <row r="1475" spans="1:10" x14ac:dyDescent="0.25">
      <c r="B1475" s="258" t="s">
        <v>1087</v>
      </c>
    </row>
    <row r="1476" spans="1:10" x14ac:dyDescent="0.25">
      <c r="B1476" s="258" t="s">
        <v>1088</v>
      </c>
    </row>
    <row r="1477" spans="1:10" x14ac:dyDescent="0.25">
      <c r="B1477" s="5" t="s">
        <v>1089</v>
      </c>
    </row>
    <row r="1478" spans="1:10" x14ac:dyDescent="0.25">
      <c r="B1478" s="5" t="s">
        <v>1090</v>
      </c>
    </row>
    <row r="1479" spans="1:10" x14ac:dyDescent="0.25">
      <c r="B1479" s="5" t="s">
        <v>1091</v>
      </c>
    </row>
    <row r="1480" spans="1:10" x14ac:dyDescent="0.25">
      <c r="B1480" s="260" t="s">
        <v>622</v>
      </c>
    </row>
    <row r="1481" spans="1:10" x14ac:dyDescent="0.25">
      <c r="B1481" s="1035" t="s">
        <v>1092</v>
      </c>
      <c r="C1481" s="1035"/>
      <c r="D1481" s="1035"/>
      <c r="E1481" s="1035"/>
      <c r="F1481" s="1035"/>
      <c r="G1481" s="1035"/>
      <c r="H1481" s="1035"/>
      <c r="I1481" s="1035"/>
      <c r="J1481" s="1035"/>
    </row>
    <row r="1482" spans="1:10" x14ac:dyDescent="0.25">
      <c r="B1482" s="261" t="s">
        <v>1093</v>
      </c>
    </row>
    <row r="1484" spans="1:10" x14ac:dyDescent="0.25">
      <c r="A1484" s="1039" t="s">
        <v>1064</v>
      </c>
      <c r="B1484" s="1039"/>
      <c r="C1484" s="1039"/>
      <c r="D1484" s="1039"/>
      <c r="E1484" s="1039"/>
      <c r="F1484" s="1039"/>
      <c r="G1484" s="1039"/>
      <c r="H1484" s="1039"/>
      <c r="I1484" s="1039"/>
      <c r="J1484" s="1039"/>
    </row>
    <row r="1485" spans="1:10" x14ac:dyDescent="0.25">
      <c r="A1485" s="1035" t="s">
        <v>607</v>
      </c>
      <c r="B1485" s="1035"/>
      <c r="C1485" s="1035"/>
      <c r="D1485" s="1035"/>
      <c r="E1485" s="1035"/>
      <c r="F1485" s="1035"/>
      <c r="G1485" s="1035"/>
      <c r="H1485" s="1035"/>
      <c r="I1485" s="1035"/>
      <c r="J1485" s="1035"/>
    </row>
    <row r="1486" spans="1:10" x14ac:dyDescent="0.25">
      <c r="B1486" s="258" t="s">
        <v>1095</v>
      </c>
    </row>
    <row r="1487" spans="1:10" x14ac:dyDescent="0.25">
      <c r="B1487" s="258" t="s">
        <v>1096</v>
      </c>
    </row>
    <row r="1488" spans="1:10" x14ac:dyDescent="0.25">
      <c r="B1488" s="5" t="s">
        <v>1097</v>
      </c>
    </row>
    <row r="1489" spans="1:10" x14ac:dyDescent="0.25">
      <c r="B1489" s="5" t="s">
        <v>1098</v>
      </c>
    </row>
    <row r="1490" spans="1:10" x14ac:dyDescent="0.25">
      <c r="B1490" s="5" t="s">
        <v>1099</v>
      </c>
    </row>
    <row r="1491" spans="1:10" x14ac:dyDescent="0.25">
      <c r="B1491" s="5" t="s">
        <v>1100</v>
      </c>
    </row>
    <row r="1492" spans="1:10" x14ac:dyDescent="0.25">
      <c r="B1492" s="5" t="s">
        <v>1101</v>
      </c>
    </row>
    <row r="1493" spans="1:10" x14ac:dyDescent="0.25">
      <c r="B1493" s="260" t="s">
        <v>1002</v>
      </c>
    </row>
    <row r="1494" spans="1:10" x14ac:dyDescent="0.25">
      <c r="B1494" s="1035" t="s">
        <v>1102</v>
      </c>
      <c r="C1494" s="1035"/>
      <c r="D1494" s="1035"/>
      <c r="E1494" s="1035"/>
      <c r="F1494" s="1035"/>
      <c r="G1494" s="1035"/>
      <c r="H1494" s="1035"/>
      <c r="I1494" s="1035"/>
      <c r="J1494" s="1035"/>
    </row>
    <row r="1495" spans="1:10" x14ac:dyDescent="0.25">
      <c r="B1495" s="261" t="s">
        <v>1103</v>
      </c>
    </row>
    <row r="1497" spans="1:10" x14ac:dyDescent="0.25">
      <c r="A1497" s="1039" t="s">
        <v>1106</v>
      </c>
      <c r="B1497" s="1039"/>
      <c r="C1497" s="1039"/>
      <c r="D1497" s="1039"/>
      <c r="E1497" s="1039"/>
      <c r="F1497" s="1039"/>
      <c r="G1497" s="1039"/>
      <c r="H1497" s="1039"/>
      <c r="I1497" s="1039"/>
      <c r="J1497" s="1039"/>
    </row>
    <row r="1498" spans="1:10" x14ac:dyDescent="0.25">
      <c r="A1498" s="1038" t="s">
        <v>1105</v>
      </c>
      <c r="B1498" s="1038"/>
    </row>
    <row r="1499" spans="1:10" x14ac:dyDescent="0.25">
      <c r="A1499" s="1035" t="s">
        <v>659</v>
      </c>
      <c r="B1499" s="1035"/>
      <c r="C1499" s="1035"/>
      <c r="D1499" s="1035"/>
      <c r="E1499" s="1035"/>
      <c r="F1499" s="1035"/>
      <c r="G1499" s="1035"/>
      <c r="H1499" s="1035"/>
      <c r="I1499" s="1035"/>
      <c r="J1499" s="1035"/>
    </row>
    <row r="1500" spans="1:10" x14ac:dyDescent="0.25">
      <c r="B1500" s="258" t="s">
        <v>1107</v>
      </c>
    </row>
    <row r="1501" spans="1:10" x14ac:dyDescent="0.25">
      <c r="B1501" s="258" t="s">
        <v>1108</v>
      </c>
    </row>
    <row r="1502" spans="1:10" x14ac:dyDescent="0.25">
      <c r="B1502" s="5" t="s">
        <v>1109</v>
      </c>
    </row>
    <row r="1503" spans="1:10" x14ac:dyDescent="0.25">
      <c r="B1503" s="5" t="s">
        <v>1110</v>
      </c>
    </row>
    <row r="1504" spans="1:10" x14ac:dyDescent="0.25">
      <c r="B1504" s="5" t="s">
        <v>1111</v>
      </c>
    </row>
    <row r="1505" spans="1:10" x14ac:dyDescent="0.25">
      <c r="B1505" s="5" t="s">
        <v>1112</v>
      </c>
    </row>
    <row r="1506" spans="1:10" x14ac:dyDescent="0.25">
      <c r="B1506" s="260" t="s">
        <v>638</v>
      </c>
    </row>
    <row r="1507" spans="1:10" x14ac:dyDescent="0.25">
      <c r="B1507" s="1035" t="s">
        <v>1113</v>
      </c>
      <c r="C1507" s="1035"/>
      <c r="D1507" s="1035"/>
      <c r="E1507" s="1035"/>
      <c r="F1507" s="1035"/>
      <c r="G1507" s="1035"/>
      <c r="H1507" s="1035"/>
      <c r="I1507" s="1035"/>
      <c r="J1507" s="1035"/>
    </row>
    <row r="1508" spans="1:10" x14ac:dyDescent="0.25">
      <c r="B1508" s="261" t="s">
        <v>1114</v>
      </c>
    </row>
    <row r="1510" spans="1:10" x14ac:dyDescent="0.25">
      <c r="A1510" s="1039" t="s">
        <v>1116</v>
      </c>
      <c r="B1510" s="1039"/>
      <c r="C1510" s="1039"/>
      <c r="D1510" s="1039"/>
      <c r="E1510" s="1039"/>
      <c r="F1510" s="1039"/>
      <c r="G1510" s="1039"/>
      <c r="H1510" s="1039"/>
      <c r="I1510" s="1039"/>
      <c r="J1510" s="1039"/>
    </row>
    <row r="1511" spans="1:10" x14ac:dyDescent="0.25">
      <c r="A1511" s="492" t="s">
        <v>1115</v>
      </c>
      <c r="B1511" s="492"/>
    </row>
    <row r="1512" spans="1:10" x14ac:dyDescent="0.25">
      <c r="A1512" s="1034" t="s">
        <v>1117</v>
      </c>
      <c r="B1512" s="1034"/>
    </row>
    <row r="1514" spans="1:10" x14ac:dyDescent="0.25">
      <c r="A1514" s="1039" t="s">
        <v>1065</v>
      </c>
      <c r="B1514" s="1039"/>
      <c r="C1514" s="1039"/>
      <c r="D1514" s="1039"/>
      <c r="E1514" s="1039"/>
      <c r="F1514" s="1039"/>
      <c r="G1514" s="1039"/>
      <c r="H1514" s="1039"/>
      <c r="I1514" s="1039"/>
      <c r="J1514" s="1039"/>
    </row>
    <row r="1515" spans="1:10" x14ac:dyDescent="0.25">
      <c r="A1515" s="1038" t="s">
        <v>1066</v>
      </c>
      <c r="B1515" s="1038"/>
    </row>
    <row r="1516" spans="1:10" x14ac:dyDescent="0.25">
      <c r="A1516" s="1035" t="s">
        <v>1119</v>
      </c>
      <c r="B1516" s="1035"/>
      <c r="C1516" s="1035"/>
      <c r="D1516" s="1035"/>
      <c r="E1516" s="1035"/>
      <c r="F1516" s="1035"/>
      <c r="G1516" s="1035"/>
      <c r="H1516" s="1035"/>
      <c r="I1516" s="1035"/>
      <c r="J1516" s="1035"/>
    </row>
    <row r="1517" spans="1:10" x14ac:dyDescent="0.25">
      <c r="B1517" s="258" t="s">
        <v>1120</v>
      </c>
    </row>
    <row r="1518" spans="1:10" x14ac:dyDescent="0.25">
      <c r="B1518" s="258" t="s">
        <v>1121</v>
      </c>
    </row>
    <row r="1519" spans="1:10" x14ac:dyDescent="0.25">
      <c r="B1519" s="5" t="s">
        <v>1122</v>
      </c>
    </row>
    <row r="1520" spans="1:10" x14ac:dyDescent="0.25">
      <c r="B1520" s="5" t="s">
        <v>1123</v>
      </c>
    </row>
    <row r="1521" spans="1:10" x14ac:dyDescent="0.25">
      <c r="B1521" s="5" t="s">
        <v>1124</v>
      </c>
    </row>
    <row r="1522" spans="1:10" x14ac:dyDescent="0.25">
      <c r="B1522" s="260" t="s">
        <v>622</v>
      </c>
    </row>
    <row r="1523" spans="1:10" x14ac:dyDescent="0.25">
      <c r="B1523" s="1035" t="s">
        <v>1125</v>
      </c>
      <c r="C1523" s="1035"/>
      <c r="D1523" s="1035"/>
      <c r="E1523" s="1035"/>
      <c r="F1523" s="1035"/>
      <c r="G1523" s="1035"/>
      <c r="H1523" s="1035"/>
      <c r="I1523" s="1035"/>
      <c r="J1523" s="1035"/>
    </row>
    <row r="1524" spans="1:10" x14ac:dyDescent="0.25">
      <c r="B1524" s="261" t="s">
        <v>1126</v>
      </c>
    </row>
    <row r="1525" spans="1:10" x14ac:dyDescent="0.25">
      <c r="A1525" s="488"/>
      <c r="B1525" s="488"/>
    </row>
    <row r="1526" spans="1:10" x14ac:dyDescent="0.25">
      <c r="A1526" s="1040" t="s">
        <v>1118</v>
      </c>
      <c r="B1526" s="1040"/>
      <c r="C1526" s="1040"/>
      <c r="D1526" s="1040"/>
      <c r="E1526" s="1040"/>
      <c r="F1526" s="1040"/>
      <c r="G1526" s="1040"/>
      <c r="H1526" s="1040"/>
      <c r="I1526" s="1040"/>
      <c r="J1526" s="1040"/>
    </row>
    <row r="1527" spans="1:10" x14ac:dyDescent="0.25">
      <c r="A1527" s="1034" t="s">
        <v>619</v>
      </c>
      <c r="B1527" s="1034"/>
    </row>
    <row r="1528" spans="1:10" x14ac:dyDescent="0.25">
      <c r="B1528" s="258" t="s">
        <v>1127</v>
      </c>
    </row>
    <row r="1529" spans="1:10" x14ac:dyDescent="0.25">
      <c r="B1529" s="258" t="s">
        <v>1128</v>
      </c>
    </row>
    <row r="1530" spans="1:10" x14ac:dyDescent="0.25">
      <c r="B1530" s="5" t="s">
        <v>1129</v>
      </c>
    </row>
    <row r="1531" spans="1:10" x14ac:dyDescent="0.25">
      <c r="B1531" s="5" t="s">
        <v>1130</v>
      </c>
    </row>
    <row r="1532" spans="1:10" x14ac:dyDescent="0.25">
      <c r="B1532" s="260" t="s">
        <v>620</v>
      </c>
    </row>
    <row r="1533" spans="1:10" x14ac:dyDescent="0.25">
      <c r="B1533" s="1035" t="s">
        <v>1131</v>
      </c>
      <c r="C1533" s="1035"/>
      <c r="D1533" s="1035"/>
      <c r="E1533" s="1035"/>
      <c r="F1533" s="1035"/>
      <c r="G1533" s="1035"/>
      <c r="H1533" s="1035"/>
      <c r="I1533" s="1035"/>
      <c r="J1533" s="1035"/>
    </row>
    <row r="1534" spans="1:10" x14ac:dyDescent="0.25">
      <c r="B1534" s="261" t="s">
        <v>1132</v>
      </c>
    </row>
    <row r="1536" spans="1:10" x14ac:dyDescent="0.25">
      <c r="A1536" s="1039" t="s">
        <v>1133</v>
      </c>
      <c r="B1536" s="1039"/>
      <c r="C1536" s="1039"/>
      <c r="D1536" s="1039"/>
      <c r="E1536" s="1039"/>
      <c r="F1536" s="1039"/>
      <c r="G1536" s="1039"/>
      <c r="H1536" s="1039"/>
      <c r="I1536" s="1039"/>
      <c r="J1536" s="1039"/>
    </row>
    <row r="1537" spans="1:10" x14ac:dyDescent="0.25">
      <c r="A1537" s="1035" t="s">
        <v>1134</v>
      </c>
      <c r="B1537" s="1035"/>
      <c r="C1537" s="1035"/>
      <c r="D1537" s="1035"/>
      <c r="E1537" s="1035"/>
      <c r="F1537" s="1035"/>
      <c r="G1537" s="1035"/>
      <c r="H1537" s="1035"/>
      <c r="I1537" s="1035"/>
      <c r="J1537" s="1035"/>
    </row>
    <row r="1538" spans="1:10" x14ac:dyDescent="0.25">
      <c r="B1538" s="258" t="s">
        <v>1135</v>
      </c>
    </row>
    <row r="1539" spans="1:10" x14ac:dyDescent="0.25">
      <c r="B1539" s="258" t="s">
        <v>610</v>
      </c>
    </row>
    <row r="1540" spans="1:10" x14ac:dyDescent="0.25">
      <c r="B1540" s="5" t="s">
        <v>1136</v>
      </c>
    </row>
    <row r="1541" spans="1:10" x14ac:dyDescent="0.25">
      <c r="B1541" s="5" t="s">
        <v>1137</v>
      </c>
    </row>
    <row r="1542" spans="1:10" x14ac:dyDescent="0.25">
      <c r="B1542" s="5" t="s">
        <v>1138</v>
      </c>
    </row>
    <row r="1543" spans="1:10" x14ac:dyDescent="0.25">
      <c r="B1543" s="5" t="s">
        <v>1139</v>
      </c>
    </row>
    <row r="1544" spans="1:10" x14ac:dyDescent="0.25">
      <c r="B1544" s="5" t="s">
        <v>1140</v>
      </c>
    </row>
    <row r="1545" spans="1:10" x14ac:dyDescent="0.25">
      <c r="B1545" s="5" t="s">
        <v>1141</v>
      </c>
    </row>
    <row r="1546" spans="1:10" x14ac:dyDescent="0.25">
      <c r="B1546" s="5" t="s">
        <v>1142</v>
      </c>
    </row>
    <row r="1547" spans="1:10" x14ac:dyDescent="0.25">
      <c r="B1547" s="260" t="s">
        <v>1143</v>
      </c>
    </row>
    <row r="1548" spans="1:10" x14ac:dyDescent="0.25">
      <c r="B1548" s="1035" t="s">
        <v>1144</v>
      </c>
      <c r="C1548" s="1035"/>
      <c r="D1548" s="1035"/>
      <c r="E1548" s="1035"/>
      <c r="F1548" s="1035"/>
      <c r="G1548" s="1035"/>
      <c r="H1548" s="1035"/>
      <c r="I1548" s="1035"/>
      <c r="J1548" s="1035"/>
    </row>
    <row r="1549" spans="1:10" x14ac:dyDescent="0.25">
      <c r="B1549" s="261" t="s">
        <v>1145</v>
      </c>
    </row>
    <row r="1550" spans="1:10" x14ac:dyDescent="0.25">
      <c r="A1550" s="489"/>
      <c r="B1550" s="490"/>
      <c r="C1550" s="490"/>
      <c r="D1550" s="490"/>
      <c r="E1550" s="490"/>
      <c r="F1550" s="490"/>
      <c r="G1550" s="490"/>
      <c r="H1550" s="490"/>
      <c r="I1550" s="490"/>
      <c r="J1550" s="490"/>
    </row>
    <row r="1551" spans="1:10" x14ac:dyDescent="0.25">
      <c r="A1551" s="1039" t="s">
        <v>970</v>
      </c>
      <c r="B1551" s="1039"/>
      <c r="C1551" s="1039"/>
      <c r="D1551" s="1039"/>
      <c r="E1551" s="1039"/>
      <c r="F1551" s="1039"/>
      <c r="G1551" s="1039"/>
      <c r="H1551" s="1039"/>
      <c r="I1551" s="1039"/>
      <c r="J1551" s="1039"/>
    </row>
    <row r="1552" spans="1:10" x14ac:dyDescent="0.25">
      <c r="A1552" s="1034" t="s">
        <v>627</v>
      </c>
      <c r="B1552" s="1034"/>
      <c r="C1552" s="1034"/>
      <c r="D1552" s="1034"/>
      <c r="E1552" s="1034"/>
      <c r="F1552" s="1034"/>
      <c r="G1552" s="1034"/>
      <c r="H1552" s="1034"/>
      <c r="I1552" s="1034"/>
      <c r="J1552" s="1034"/>
    </row>
    <row r="1553" spans="1:10" x14ac:dyDescent="0.25">
      <c r="A1553" s="263"/>
      <c r="B1553" s="263"/>
      <c r="C1553" s="263"/>
      <c r="D1553" s="263"/>
      <c r="E1553" s="263"/>
      <c r="F1553" s="263"/>
      <c r="G1553" s="263"/>
      <c r="H1553" s="263"/>
      <c r="I1553" s="263"/>
      <c r="J1553" s="263"/>
    </row>
    <row r="1554" spans="1:10" x14ac:dyDescent="0.25">
      <c r="A1554" s="1035" t="s">
        <v>628</v>
      </c>
      <c r="B1554" s="1035"/>
      <c r="C1554" s="1035"/>
      <c r="D1554" s="1035"/>
      <c r="E1554" s="1035"/>
      <c r="F1554" s="1035"/>
      <c r="G1554" s="1035"/>
      <c r="H1554" s="1035"/>
      <c r="I1554" s="1035"/>
      <c r="J1554" s="1035"/>
    </row>
    <row r="1555" spans="1:10" x14ac:dyDescent="0.25">
      <c r="A1555" s="1035" t="s">
        <v>631</v>
      </c>
      <c r="B1555" s="1035"/>
      <c r="C1555" s="1035"/>
      <c r="D1555" s="1035"/>
      <c r="E1555" s="1035"/>
      <c r="F1555" s="1035"/>
      <c r="G1555" s="1035"/>
      <c r="H1555" s="1035"/>
      <c r="I1555" s="1035"/>
      <c r="J1555" s="1035"/>
    </row>
    <row r="1556" spans="1:10" x14ac:dyDescent="0.25">
      <c r="B1556" s="258" t="s">
        <v>971</v>
      </c>
    </row>
    <row r="1557" spans="1:10" x14ac:dyDescent="0.25">
      <c r="B1557" s="258" t="s">
        <v>972</v>
      </c>
    </row>
    <row r="1558" spans="1:10" x14ac:dyDescent="0.25">
      <c r="B1558" s="5" t="s">
        <v>973</v>
      </c>
    </row>
    <row r="1559" spans="1:10" x14ac:dyDescent="0.25">
      <c r="B1559" s="5" t="s">
        <v>629</v>
      </c>
    </row>
    <row r="1560" spans="1:10" x14ac:dyDescent="0.25">
      <c r="B1560" s="260" t="s">
        <v>620</v>
      </c>
    </row>
    <row r="1561" spans="1:10" x14ac:dyDescent="0.25">
      <c r="B1561" s="1035" t="s">
        <v>974</v>
      </c>
      <c r="C1561" s="1035"/>
      <c r="D1561" s="1035"/>
      <c r="E1561" s="1035"/>
      <c r="F1561" s="1035"/>
      <c r="G1561" s="1035"/>
      <c r="H1561" s="1035"/>
      <c r="I1561" s="1035"/>
      <c r="J1561" s="1035"/>
    </row>
    <row r="1562" spans="1:10" x14ac:dyDescent="0.25">
      <c r="B1562" s="261" t="s">
        <v>975</v>
      </c>
    </row>
    <row r="1564" spans="1:10" x14ac:dyDescent="0.25">
      <c r="A1564" s="1034" t="s">
        <v>630</v>
      </c>
      <c r="B1564" s="1034"/>
      <c r="C1564" s="1034"/>
      <c r="D1564" s="1034"/>
      <c r="E1564" s="1034"/>
      <c r="F1564" s="1034"/>
      <c r="G1564" s="1034"/>
      <c r="H1564" s="1034"/>
      <c r="I1564" s="1034"/>
      <c r="J1564" s="1034"/>
    </row>
    <row r="1565" spans="1:10" x14ac:dyDescent="0.25">
      <c r="A1565" s="1035" t="s">
        <v>632</v>
      </c>
      <c r="B1565" s="1035"/>
      <c r="C1565" s="1035"/>
      <c r="D1565" s="1035"/>
      <c r="E1565" s="1035"/>
      <c r="F1565" s="1035"/>
      <c r="G1565" s="1035"/>
      <c r="H1565" s="1035"/>
      <c r="I1565" s="1035"/>
      <c r="J1565" s="1035"/>
    </row>
    <row r="1566" spans="1:10" x14ac:dyDescent="0.25">
      <c r="B1566" s="258" t="s">
        <v>976</v>
      </c>
    </row>
    <row r="1567" spans="1:10" x14ac:dyDescent="0.25">
      <c r="B1567" s="258" t="s">
        <v>977</v>
      </c>
    </row>
    <row r="1568" spans="1:10" x14ac:dyDescent="0.25">
      <c r="B1568" s="5" t="s">
        <v>978</v>
      </c>
    </row>
    <row r="1569" spans="1:10" x14ac:dyDescent="0.25">
      <c r="B1569" s="5" t="s">
        <v>633</v>
      </c>
    </row>
    <row r="1570" spans="1:10" x14ac:dyDescent="0.25">
      <c r="B1570" s="5" t="s">
        <v>634</v>
      </c>
    </row>
    <row r="1571" spans="1:10" x14ac:dyDescent="0.25">
      <c r="B1571" s="260" t="s">
        <v>622</v>
      </c>
    </row>
    <row r="1572" spans="1:10" x14ac:dyDescent="0.25">
      <c r="B1572" s="1035" t="s">
        <v>979</v>
      </c>
      <c r="C1572" s="1035"/>
      <c r="D1572" s="1035"/>
      <c r="E1572" s="1035"/>
      <c r="F1572" s="1035"/>
      <c r="G1572" s="1035"/>
      <c r="H1572" s="1035"/>
      <c r="I1572" s="1035"/>
      <c r="J1572" s="1035"/>
    </row>
    <row r="1573" spans="1:10" x14ac:dyDescent="0.25">
      <c r="B1573" s="261" t="s">
        <v>986</v>
      </c>
    </row>
    <row r="1575" spans="1:10" x14ac:dyDescent="0.25">
      <c r="A1575" s="1034" t="s">
        <v>635</v>
      </c>
      <c r="B1575" s="1034"/>
      <c r="C1575" s="1034"/>
      <c r="D1575" s="1034"/>
      <c r="E1575" s="1034"/>
      <c r="F1575" s="1034"/>
      <c r="G1575" s="1034"/>
      <c r="H1575" s="1034"/>
      <c r="I1575" s="1034"/>
      <c r="J1575" s="1034"/>
    </row>
    <row r="1576" spans="1:10" x14ac:dyDescent="0.25">
      <c r="A1576" s="1035" t="s">
        <v>636</v>
      </c>
      <c r="B1576" s="1035"/>
      <c r="C1576" s="1035"/>
      <c r="D1576" s="1035"/>
      <c r="E1576" s="1035"/>
      <c r="F1576" s="1035"/>
      <c r="G1576" s="1035"/>
      <c r="H1576" s="1035"/>
      <c r="I1576" s="1035"/>
      <c r="J1576" s="1035"/>
    </row>
    <row r="1577" spans="1:10" x14ac:dyDescent="0.25">
      <c r="B1577" s="258" t="s">
        <v>643</v>
      </c>
    </row>
    <row r="1578" spans="1:10" x14ac:dyDescent="0.25">
      <c r="B1578" s="258" t="s">
        <v>637</v>
      </c>
    </row>
    <row r="1579" spans="1:10" x14ac:dyDescent="0.25">
      <c r="B1579" s="5" t="s">
        <v>980</v>
      </c>
    </row>
    <row r="1580" spans="1:10" x14ac:dyDescent="0.25">
      <c r="B1580" s="5" t="s">
        <v>981</v>
      </c>
    </row>
    <row r="1581" spans="1:10" x14ac:dyDescent="0.25">
      <c r="B1581" s="5" t="s">
        <v>982</v>
      </c>
    </row>
    <row r="1582" spans="1:10" x14ac:dyDescent="0.25">
      <c r="B1582" s="5" t="s">
        <v>983</v>
      </c>
    </row>
    <row r="1583" spans="1:10" x14ac:dyDescent="0.25">
      <c r="B1583" s="260" t="s">
        <v>638</v>
      </c>
    </row>
    <row r="1584" spans="1:10" x14ac:dyDescent="0.25">
      <c r="B1584" s="1035" t="s">
        <v>984</v>
      </c>
      <c r="C1584" s="1035"/>
      <c r="D1584" s="1035"/>
      <c r="E1584" s="1035"/>
      <c r="F1584" s="1035"/>
      <c r="G1584" s="1035"/>
      <c r="H1584" s="1035"/>
      <c r="I1584" s="1035"/>
      <c r="J1584" s="1035"/>
    </row>
    <row r="1585" spans="1:10" x14ac:dyDescent="0.25">
      <c r="B1585" s="261" t="s">
        <v>985</v>
      </c>
    </row>
    <row r="1587" spans="1:10" x14ac:dyDescent="0.25">
      <c r="A1587" s="1034" t="s">
        <v>639</v>
      </c>
      <c r="B1587" s="1034"/>
      <c r="C1587" s="1034"/>
      <c r="D1587" s="1034"/>
      <c r="E1587" s="1034"/>
      <c r="F1587" s="1034"/>
      <c r="G1587" s="1034"/>
      <c r="H1587" s="1034"/>
      <c r="I1587" s="1034"/>
      <c r="J1587" s="1034"/>
    </row>
    <row r="1588" spans="1:10" x14ac:dyDescent="0.25">
      <c r="A1588" s="1035" t="s">
        <v>632</v>
      </c>
      <c r="B1588" s="1035"/>
      <c r="C1588" s="1035"/>
      <c r="D1588" s="1035"/>
      <c r="E1588" s="1035"/>
      <c r="F1588" s="1035"/>
      <c r="G1588" s="1035"/>
      <c r="H1588" s="1035"/>
      <c r="I1588" s="1035"/>
      <c r="J1588" s="1035"/>
    </row>
    <row r="1589" spans="1:10" x14ac:dyDescent="0.25">
      <c r="B1589" s="258" t="s">
        <v>987</v>
      </c>
    </row>
    <row r="1590" spans="1:10" x14ac:dyDescent="0.25">
      <c r="B1590" s="258" t="s">
        <v>988</v>
      </c>
    </row>
    <row r="1591" spans="1:10" x14ac:dyDescent="0.25">
      <c r="B1591" s="5" t="s">
        <v>989</v>
      </c>
    </row>
    <row r="1592" spans="1:10" x14ac:dyDescent="0.25">
      <c r="B1592" s="5" t="s">
        <v>990</v>
      </c>
    </row>
    <row r="1593" spans="1:10" x14ac:dyDescent="0.25">
      <c r="B1593" s="5" t="s">
        <v>991</v>
      </c>
    </row>
    <row r="1594" spans="1:10" x14ac:dyDescent="0.25">
      <c r="B1594" s="260" t="s">
        <v>622</v>
      </c>
    </row>
    <row r="1595" spans="1:10" x14ac:dyDescent="0.25">
      <c r="B1595" s="1035" t="s">
        <v>992</v>
      </c>
      <c r="C1595" s="1035"/>
      <c r="D1595" s="1035"/>
      <c r="E1595" s="1035"/>
      <c r="F1595" s="1035"/>
      <c r="G1595" s="1035"/>
      <c r="H1595" s="1035"/>
      <c r="I1595" s="1035"/>
      <c r="J1595" s="1035"/>
    </row>
    <row r="1596" spans="1:10" x14ac:dyDescent="0.25">
      <c r="B1596" s="261" t="s">
        <v>993</v>
      </c>
    </row>
    <row r="1598" spans="1:10" x14ac:dyDescent="0.25">
      <c r="A1598" s="1034" t="s">
        <v>640</v>
      </c>
      <c r="B1598" s="1034"/>
      <c r="C1598" s="1034"/>
      <c r="D1598" s="1034"/>
      <c r="E1598" s="1034"/>
      <c r="F1598" s="1034"/>
      <c r="G1598" s="1034"/>
      <c r="H1598" s="1034"/>
      <c r="I1598" s="1034"/>
      <c r="J1598" s="1034"/>
    </row>
    <row r="1599" spans="1:10" x14ac:dyDescent="0.25">
      <c r="A1599" s="1035" t="s">
        <v>994</v>
      </c>
      <c r="B1599" s="1035"/>
      <c r="C1599" s="1035"/>
      <c r="D1599" s="1035"/>
      <c r="E1599" s="1035"/>
      <c r="F1599" s="1035"/>
      <c r="G1599" s="1035"/>
      <c r="H1599" s="1035"/>
      <c r="I1599" s="1035"/>
      <c r="J1599" s="1035"/>
    </row>
    <row r="1600" spans="1:10" x14ac:dyDescent="0.25">
      <c r="B1600" s="258" t="s">
        <v>995</v>
      </c>
    </row>
    <row r="1601" spans="1:10" x14ac:dyDescent="0.25">
      <c r="B1601" s="258" t="s">
        <v>996</v>
      </c>
    </row>
    <row r="1602" spans="1:10" x14ac:dyDescent="0.25">
      <c r="B1602" s="5" t="s">
        <v>997</v>
      </c>
    </row>
    <row r="1603" spans="1:10" x14ac:dyDescent="0.25">
      <c r="B1603" s="5" t="s">
        <v>998</v>
      </c>
    </row>
    <row r="1604" spans="1:10" x14ac:dyDescent="0.25">
      <c r="B1604" s="5" t="s">
        <v>999</v>
      </c>
    </row>
    <row r="1605" spans="1:10" x14ac:dyDescent="0.25">
      <c r="B1605" s="5" t="s">
        <v>1000</v>
      </c>
    </row>
    <row r="1606" spans="1:10" x14ac:dyDescent="0.25">
      <c r="B1606" s="5" t="s">
        <v>1001</v>
      </c>
    </row>
    <row r="1607" spans="1:10" x14ac:dyDescent="0.25">
      <c r="B1607" s="260" t="s">
        <v>1002</v>
      </c>
    </row>
    <row r="1608" spans="1:10" x14ac:dyDescent="0.25">
      <c r="B1608" s="1035" t="s">
        <v>1003</v>
      </c>
      <c r="C1608" s="1035"/>
      <c r="D1608" s="1035"/>
      <c r="E1608" s="1035"/>
      <c r="F1608" s="1035"/>
      <c r="G1608" s="1035"/>
      <c r="H1608" s="1035"/>
      <c r="I1608" s="1035"/>
      <c r="J1608" s="1035"/>
    </row>
    <row r="1609" spans="1:10" x14ac:dyDescent="0.25">
      <c r="B1609" s="261" t="s">
        <v>1004</v>
      </c>
    </row>
    <row r="1611" spans="1:10" x14ac:dyDescent="0.25">
      <c r="A1611" s="1034" t="s">
        <v>641</v>
      </c>
      <c r="B1611" s="1034"/>
      <c r="C1611" s="1034"/>
      <c r="D1611" s="1034"/>
      <c r="E1611" s="1034"/>
      <c r="F1611" s="1034"/>
      <c r="G1611" s="1034"/>
      <c r="H1611" s="1034"/>
      <c r="I1611" s="1034"/>
      <c r="J1611" s="1034"/>
    </row>
    <row r="1612" spans="1:10" x14ac:dyDescent="0.25">
      <c r="A1612" s="1035" t="s">
        <v>642</v>
      </c>
      <c r="B1612" s="1035"/>
      <c r="C1612" s="1035"/>
      <c r="D1612" s="1035"/>
      <c r="E1612" s="1035"/>
      <c r="F1612" s="1035"/>
      <c r="G1612" s="1035"/>
      <c r="H1612" s="1035"/>
      <c r="I1612" s="1035"/>
      <c r="J1612" s="1035"/>
    </row>
    <row r="1613" spans="1:10" x14ac:dyDescent="0.25">
      <c r="B1613" s="258" t="s">
        <v>643</v>
      </c>
    </row>
    <row r="1614" spans="1:10" x14ac:dyDescent="0.25">
      <c r="B1614" s="258" t="s">
        <v>1005</v>
      </c>
    </row>
    <row r="1615" spans="1:10" x14ac:dyDescent="0.25">
      <c r="B1615" s="5" t="s">
        <v>1006</v>
      </c>
    </row>
    <row r="1616" spans="1:10" x14ac:dyDescent="0.25">
      <c r="B1616" s="260" t="s">
        <v>644</v>
      </c>
    </row>
    <row r="1617" spans="1:10" x14ac:dyDescent="0.25">
      <c r="B1617" s="1035" t="s">
        <v>1007</v>
      </c>
      <c r="C1617" s="1035"/>
      <c r="D1617" s="1035"/>
      <c r="E1617" s="1035"/>
      <c r="F1617" s="1035"/>
      <c r="G1617" s="1035"/>
      <c r="H1617" s="1035"/>
      <c r="I1617" s="1035"/>
      <c r="J1617" s="1035"/>
    </row>
    <row r="1618" spans="1:10" x14ac:dyDescent="0.25">
      <c r="B1618" s="261" t="s">
        <v>1008</v>
      </c>
    </row>
    <row r="1620" spans="1:10" x14ac:dyDescent="0.25">
      <c r="A1620" s="1034" t="s">
        <v>645</v>
      </c>
      <c r="B1620" s="1034"/>
      <c r="C1620" s="1034"/>
      <c r="D1620" s="1034"/>
      <c r="E1620" s="1034"/>
      <c r="F1620" s="1034"/>
      <c r="G1620" s="1034"/>
      <c r="H1620" s="1034"/>
      <c r="I1620" s="1034"/>
      <c r="J1620" s="1034"/>
    </row>
    <row r="1621" spans="1:10" x14ac:dyDescent="0.25">
      <c r="A1621" s="1035" t="s">
        <v>642</v>
      </c>
      <c r="B1621" s="1035"/>
      <c r="C1621" s="1035"/>
      <c r="D1621" s="1035"/>
      <c r="E1621" s="1035"/>
      <c r="F1621" s="1035"/>
      <c r="G1621" s="1035"/>
      <c r="H1621" s="1035"/>
      <c r="I1621" s="1035"/>
      <c r="J1621" s="1035"/>
    </row>
    <row r="1622" spans="1:10" x14ac:dyDescent="0.25">
      <c r="B1622" s="258" t="s">
        <v>1009</v>
      </c>
    </row>
    <row r="1623" spans="1:10" x14ac:dyDescent="0.25">
      <c r="B1623" s="258" t="s">
        <v>1010</v>
      </c>
    </row>
    <row r="1624" spans="1:10" x14ac:dyDescent="0.25">
      <c r="B1624" s="5" t="s">
        <v>646</v>
      </c>
    </row>
    <row r="1625" spans="1:10" x14ac:dyDescent="0.25">
      <c r="B1625" s="260" t="s">
        <v>644</v>
      </c>
    </row>
    <row r="1626" spans="1:10" x14ac:dyDescent="0.25">
      <c r="B1626" s="1035" t="s">
        <v>1011</v>
      </c>
      <c r="C1626" s="1035"/>
      <c r="D1626" s="1035"/>
      <c r="E1626" s="1035"/>
      <c r="F1626" s="1035"/>
      <c r="G1626" s="1035"/>
      <c r="H1626" s="1035"/>
      <c r="I1626" s="1035"/>
      <c r="J1626" s="1035"/>
    </row>
    <row r="1627" spans="1:10" x14ac:dyDescent="0.25">
      <c r="B1627" s="261" t="s">
        <v>1012</v>
      </c>
    </row>
    <row r="1629" spans="1:10" x14ac:dyDescent="0.25">
      <c r="A1629" s="1034" t="s">
        <v>647</v>
      </c>
      <c r="B1629" s="1034"/>
      <c r="C1629" s="1034"/>
      <c r="D1629" s="1034"/>
      <c r="E1629" s="1034"/>
      <c r="F1629" s="1034"/>
      <c r="G1629" s="1034"/>
      <c r="H1629" s="1034"/>
      <c r="I1629" s="1034"/>
      <c r="J1629" s="1034"/>
    </row>
    <row r="1630" spans="1:10" x14ac:dyDescent="0.25">
      <c r="A1630" s="1035" t="s">
        <v>642</v>
      </c>
      <c r="B1630" s="1035"/>
      <c r="C1630" s="1035"/>
      <c r="D1630" s="1035"/>
      <c r="E1630" s="1035"/>
      <c r="F1630" s="1035"/>
      <c r="G1630" s="1035"/>
      <c r="H1630" s="1035"/>
      <c r="I1630" s="1035"/>
      <c r="J1630" s="1035"/>
    </row>
    <row r="1631" spans="1:10" x14ac:dyDescent="0.25">
      <c r="B1631" s="258" t="s">
        <v>1013</v>
      </c>
    </row>
    <row r="1632" spans="1:10" x14ac:dyDescent="0.25">
      <c r="B1632" s="258" t="s">
        <v>1014</v>
      </c>
    </row>
    <row r="1633" spans="1:10" x14ac:dyDescent="0.25">
      <c r="B1633" s="5" t="s">
        <v>1015</v>
      </c>
    </row>
    <row r="1634" spans="1:10" x14ac:dyDescent="0.25">
      <c r="B1634" s="260" t="s">
        <v>644</v>
      </c>
    </row>
    <row r="1635" spans="1:10" x14ac:dyDescent="0.25">
      <c r="B1635" s="1035" t="s">
        <v>1016</v>
      </c>
      <c r="C1635" s="1035"/>
      <c r="D1635" s="1035"/>
      <c r="E1635" s="1035"/>
      <c r="F1635" s="1035"/>
      <c r="G1635" s="1035"/>
      <c r="H1635" s="1035"/>
      <c r="I1635" s="1035"/>
      <c r="J1635" s="1035"/>
    </row>
    <row r="1636" spans="1:10" x14ac:dyDescent="0.25">
      <c r="B1636" s="261" t="s">
        <v>1017</v>
      </c>
    </row>
    <row r="1638" spans="1:10" x14ac:dyDescent="0.25">
      <c r="A1638" s="1034" t="s">
        <v>648</v>
      </c>
      <c r="B1638" s="1034"/>
      <c r="C1638" s="1034"/>
      <c r="D1638" s="1034"/>
      <c r="E1638" s="1034"/>
      <c r="F1638" s="1034"/>
      <c r="G1638" s="1034"/>
      <c r="H1638" s="1034"/>
      <c r="I1638" s="1034"/>
      <c r="J1638" s="1034"/>
    </row>
    <row r="1639" spans="1:10" x14ac:dyDescent="0.25">
      <c r="A1639" s="1035" t="s">
        <v>649</v>
      </c>
      <c r="B1639" s="1035"/>
    </row>
    <row r="1640" spans="1:10" x14ac:dyDescent="0.25">
      <c r="A1640" s="1035" t="s">
        <v>631</v>
      </c>
      <c r="B1640" s="1035"/>
      <c r="C1640" s="1035"/>
      <c r="D1640" s="1035"/>
      <c r="E1640" s="1035"/>
      <c r="F1640" s="1035"/>
      <c r="G1640" s="1035"/>
      <c r="H1640" s="1035"/>
      <c r="I1640" s="1035"/>
      <c r="J1640" s="1035"/>
    </row>
    <row r="1641" spans="1:10" x14ac:dyDescent="0.25">
      <c r="B1641" s="258" t="s">
        <v>1018</v>
      </c>
    </row>
    <row r="1642" spans="1:10" x14ac:dyDescent="0.25">
      <c r="B1642" s="258" t="s">
        <v>1019</v>
      </c>
    </row>
    <row r="1643" spans="1:10" x14ac:dyDescent="0.25">
      <c r="B1643" s="5" t="s">
        <v>1020</v>
      </c>
    </row>
    <row r="1644" spans="1:10" x14ac:dyDescent="0.25">
      <c r="B1644" s="5" t="s">
        <v>1021</v>
      </c>
    </row>
    <row r="1645" spans="1:10" x14ac:dyDescent="0.25">
      <c r="B1645" s="260" t="s">
        <v>620</v>
      </c>
    </row>
    <row r="1646" spans="1:10" x14ac:dyDescent="0.25">
      <c r="B1646" s="1035" t="s">
        <v>1022</v>
      </c>
      <c r="C1646" s="1035"/>
      <c r="D1646" s="1035"/>
      <c r="E1646" s="1035"/>
      <c r="F1646" s="1035"/>
      <c r="G1646" s="1035"/>
      <c r="H1646" s="1035"/>
      <c r="I1646" s="1035"/>
      <c r="J1646" s="1035"/>
    </row>
    <row r="1647" spans="1:10" x14ac:dyDescent="0.25">
      <c r="B1647" s="261" t="s">
        <v>1023</v>
      </c>
    </row>
    <row r="1649" spans="1:10" x14ac:dyDescent="0.25">
      <c r="A1649" s="1034" t="s">
        <v>650</v>
      </c>
      <c r="B1649" s="1034"/>
      <c r="C1649" s="1034"/>
      <c r="D1649" s="1034"/>
      <c r="E1649" s="1034"/>
      <c r="F1649" s="1034"/>
      <c r="G1649" s="1034"/>
      <c r="H1649" s="1034"/>
      <c r="I1649" s="1034"/>
      <c r="J1649" s="1034"/>
    </row>
    <row r="1650" spans="1:10" x14ac:dyDescent="0.25">
      <c r="A1650" s="1035" t="s">
        <v>631</v>
      </c>
      <c r="B1650" s="1035"/>
      <c r="C1650" s="1035"/>
      <c r="D1650" s="1035"/>
      <c r="E1650" s="1035"/>
      <c r="F1650" s="1035"/>
      <c r="G1650" s="1035"/>
      <c r="H1650" s="1035"/>
      <c r="I1650" s="1035"/>
      <c r="J1650" s="1035"/>
    </row>
    <row r="1651" spans="1:10" x14ac:dyDescent="0.25">
      <c r="B1651" s="258" t="s">
        <v>1024</v>
      </c>
    </row>
    <row r="1652" spans="1:10" x14ac:dyDescent="0.25">
      <c r="B1652" s="258" t="s">
        <v>637</v>
      </c>
    </row>
    <row r="1653" spans="1:10" x14ac:dyDescent="0.25">
      <c r="B1653" s="5" t="s">
        <v>1025</v>
      </c>
    </row>
    <row r="1654" spans="1:10" x14ac:dyDescent="0.25">
      <c r="B1654" s="5" t="s">
        <v>1026</v>
      </c>
    </row>
    <row r="1655" spans="1:10" x14ac:dyDescent="0.25">
      <c r="B1655" s="260" t="s">
        <v>620</v>
      </c>
    </row>
    <row r="1656" spans="1:10" x14ac:dyDescent="0.25">
      <c r="B1656" s="1035" t="s">
        <v>1027</v>
      </c>
      <c r="C1656" s="1035"/>
      <c r="D1656" s="1035"/>
      <c r="E1656" s="1035"/>
      <c r="F1656" s="1035"/>
      <c r="G1656" s="1035"/>
      <c r="H1656" s="1035"/>
      <c r="I1656" s="1035"/>
      <c r="J1656" s="1035"/>
    </row>
    <row r="1657" spans="1:10" x14ac:dyDescent="0.25">
      <c r="B1657" s="261" t="s">
        <v>1028</v>
      </c>
    </row>
    <row r="1659" spans="1:10" x14ac:dyDescent="0.25">
      <c r="A1659" s="1034" t="s">
        <v>651</v>
      </c>
      <c r="B1659" s="1034"/>
      <c r="C1659" s="1034"/>
      <c r="D1659" s="1034"/>
      <c r="E1659" s="1034"/>
      <c r="F1659" s="1034"/>
      <c r="G1659" s="1034"/>
      <c r="H1659" s="1034"/>
      <c r="I1659" s="1034"/>
      <c r="J1659" s="1034"/>
    </row>
    <row r="1660" spans="1:10" x14ac:dyDescent="0.25">
      <c r="A1660" s="1035" t="s">
        <v>636</v>
      </c>
      <c r="B1660" s="1035"/>
      <c r="C1660" s="1035"/>
      <c r="D1660" s="1035"/>
      <c r="E1660" s="1035"/>
      <c r="F1660" s="1035"/>
      <c r="G1660" s="1035"/>
      <c r="H1660" s="1035"/>
      <c r="I1660" s="1035"/>
      <c r="J1660" s="1035"/>
    </row>
    <row r="1661" spans="1:10" x14ac:dyDescent="0.25">
      <c r="B1661" s="258" t="s">
        <v>1029</v>
      </c>
    </row>
    <row r="1662" spans="1:10" x14ac:dyDescent="0.25">
      <c r="B1662" s="258" t="s">
        <v>1030</v>
      </c>
    </row>
    <row r="1663" spans="1:10" x14ac:dyDescent="0.25">
      <c r="B1663" s="5" t="s">
        <v>652</v>
      </c>
    </row>
    <row r="1664" spans="1:10" x14ac:dyDescent="0.25">
      <c r="B1664" s="5" t="s">
        <v>1031</v>
      </c>
    </row>
    <row r="1665" spans="1:10" x14ac:dyDescent="0.25">
      <c r="B1665" s="5" t="s">
        <v>1032</v>
      </c>
    </row>
    <row r="1666" spans="1:10" x14ac:dyDescent="0.25">
      <c r="B1666" s="5" t="s">
        <v>653</v>
      </c>
    </row>
    <row r="1667" spans="1:10" x14ac:dyDescent="0.25">
      <c r="B1667" s="260" t="s">
        <v>638</v>
      </c>
    </row>
    <row r="1668" spans="1:10" x14ac:dyDescent="0.25">
      <c r="B1668" s="1035" t="s">
        <v>1033</v>
      </c>
      <c r="C1668" s="1035"/>
      <c r="D1668" s="1035"/>
      <c r="E1668" s="1035"/>
      <c r="F1668" s="1035"/>
      <c r="G1668" s="1035"/>
      <c r="H1668" s="1035"/>
      <c r="I1668" s="1035"/>
      <c r="J1668" s="1035"/>
    </row>
    <row r="1669" spans="1:10" x14ac:dyDescent="0.25">
      <c r="B1669" s="261" t="s">
        <v>1034</v>
      </c>
    </row>
    <row r="1672" spans="1:10" x14ac:dyDescent="0.25">
      <c r="A1672" s="1039" t="s">
        <v>1035</v>
      </c>
      <c r="B1672" s="1039"/>
      <c r="C1672" s="1039"/>
      <c r="D1672" s="1039"/>
      <c r="E1672" s="1039"/>
      <c r="F1672" s="1039"/>
      <c r="G1672" s="1039"/>
      <c r="H1672" s="1039"/>
      <c r="I1672" s="1039"/>
      <c r="J1672" s="1039"/>
    </row>
    <row r="1673" spans="1:10" x14ac:dyDescent="0.25">
      <c r="A1673" s="1207" t="s">
        <v>657</v>
      </c>
      <c r="B1673" s="1207"/>
      <c r="C1673" s="212"/>
      <c r="D1673" s="264"/>
      <c r="E1673" s="34"/>
      <c r="F1673" s="34"/>
      <c r="G1673" s="34"/>
      <c r="H1673" s="265"/>
      <c r="I1673" s="266"/>
      <c r="J1673" s="267"/>
    </row>
    <row r="1674" spans="1:10" x14ac:dyDescent="0.25">
      <c r="A1674" s="1035" t="s">
        <v>658</v>
      </c>
      <c r="B1674" s="1035"/>
      <c r="C1674" s="1035"/>
      <c r="D1674" s="1035"/>
      <c r="E1674" s="1035"/>
      <c r="F1674" s="1035"/>
      <c r="G1674" s="1035"/>
      <c r="H1674" s="1035"/>
      <c r="I1674" s="1035"/>
      <c r="J1674" s="1035"/>
    </row>
    <row r="1675" spans="1:10" x14ac:dyDescent="0.25">
      <c r="B1675" s="258" t="s">
        <v>1036</v>
      </c>
    </row>
    <row r="1676" spans="1:10" x14ac:dyDescent="0.25">
      <c r="B1676" s="258" t="s">
        <v>1037</v>
      </c>
    </row>
    <row r="1677" spans="1:10" x14ac:dyDescent="0.25">
      <c r="B1677" s="5" t="s">
        <v>621</v>
      </c>
    </row>
    <row r="1678" spans="1:10" x14ac:dyDescent="0.25">
      <c r="B1678" s="260" t="s">
        <v>644</v>
      </c>
    </row>
    <row r="1679" spans="1:10" x14ac:dyDescent="0.25">
      <c r="B1679" s="1035" t="s">
        <v>1038</v>
      </c>
      <c r="C1679" s="1035"/>
      <c r="D1679" s="1035"/>
      <c r="E1679" s="1035"/>
      <c r="F1679" s="1035"/>
      <c r="G1679" s="1035"/>
      <c r="H1679" s="1035"/>
      <c r="I1679" s="1035"/>
      <c r="J1679" s="1035"/>
    </row>
    <row r="1680" spans="1:10" x14ac:dyDescent="0.25">
      <c r="B1680" s="261" t="s">
        <v>1039</v>
      </c>
    </row>
  </sheetData>
  <autoFilter ref="A1363:A1366">
    <filterColumn colId="0">
      <filters>
        <filter val="Эффективность реализации муниципальной программы определяется, как оценка эффективности реализации мероприятий и достижения запланированных целевых значений показателей."/>
      </filters>
    </filterColumn>
  </autoFilter>
  <mergeCells count="1456">
    <mergeCell ref="D464:E464"/>
    <mergeCell ref="F464:G464"/>
    <mergeCell ref="H464:I464"/>
    <mergeCell ref="D465:E465"/>
    <mergeCell ref="F465:G465"/>
    <mergeCell ref="H465:I465"/>
    <mergeCell ref="D466:E466"/>
    <mergeCell ref="F466:G466"/>
    <mergeCell ref="H466:I466"/>
    <mergeCell ref="A455:A458"/>
    <mergeCell ref="C455:C458"/>
    <mergeCell ref="D455:E455"/>
    <mergeCell ref="F455:G455"/>
    <mergeCell ref="H455:I455"/>
    <mergeCell ref="D456:E456"/>
    <mergeCell ref="F456:G456"/>
    <mergeCell ref="H456:I456"/>
    <mergeCell ref="D458:E458"/>
    <mergeCell ref="F458:G458"/>
    <mergeCell ref="H458:I458"/>
    <mergeCell ref="D460:E460"/>
    <mergeCell ref="F460:G460"/>
    <mergeCell ref="H460:I460"/>
    <mergeCell ref="D461:E461"/>
    <mergeCell ref="F461:G461"/>
    <mergeCell ref="H461:I461"/>
    <mergeCell ref="C450:C453"/>
    <mergeCell ref="D450:E450"/>
    <mergeCell ref="F450:G450"/>
    <mergeCell ref="H450:I450"/>
    <mergeCell ref="D451:E451"/>
    <mergeCell ref="F451:G451"/>
    <mergeCell ref="H451:I451"/>
    <mergeCell ref="D453:E453"/>
    <mergeCell ref="F453:G453"/>
    <mergeCell ref="H453:I453"/>
    <mergeCell ref="D454:E454"/>
    <mergeCell ref="F454:G454"/>
    <mergeCell ref="H454:I454"/>
    <mergeCell ref="D462:E462"/>
    <mergeCell ref="F462:G462"/>
    <mergeCell ref="H462:I462"/>
    <mergeCell ref="D463:E463"/>
    <mergeCell ref="F463:G463"/>
    <mergeCell ref="H463:I463"/>
    <mergeCell ref="D391:D393"/>
    <mergeCell ref="E391:E393"/>
    <mergeCell ref="A394:A396"/>
    <mergeCell ref="C394:C396"/>
    <mergeCell ref="D394:D396"/>
    <mergeCell ref="A410:A413"/>
    <mergeCell ref="B410:B413"/>
    <mergeCell ref="C412:C413"/>
    <mergeCell ref="A416:A418"/>
    <mergeCell ref="B416:B418"/>
    <mergeCell ref="C416:C418"/>
    <mergeCell ref="A419:A422"/>
    <mergeCell ref="B419:B422"/>
    <mergeCell ref="C419:C422"/>
    <mergeCell ref="D404:E404"/>
    <mergeCell ref="H448:I448"/>
    <mergeCell ref="D449:E449"/>
    <mergeCell ref="F449:G449"/>
    <mergeCell ref="H449:I449"/>
    <mergeCell ref="F404:G404"/>
    <mergeCell ref="H404:I404"/>
    <mergeCell ref="K1177:K1179"/>
    <mergeCell ref="A1094:A1097"/>
    <mergeCell ref="B1094:B1097"/>
    <mergeCell ref="A1098:A1100"/>
    <mergeCell ref="B1098:B1100"/>
    <mergeCell ref="A1101:A1103"/>
    <mergeCell ref="B1101:B1103"/>
    <mergeCell ref="A1104:A1106"/>
    <mergeCell ref="B1104:B1106"/>
    <mergeCell ref="J1104:J1106"/>
    <mergeCell ref="A1107:A1108"/>
    <mergeCell ref="B1107:B1108"/>
    <mergeCell ref="A1109:A1110"/>
    <mergeCell ref="B1109:B1110"/>
    <mergeCell ref="B1111:B1113"/>
    <mergeCell ref="A1180:A1184"/>
    <mergeCell ref="B1180:B1184"/>
    <mergeCell ref="A1178:A1179"/>
    <mergeCell ref="B1178:B1179"/>
    <mergeCell ref="J1178:J1179"/>
    <mergeCell ref="A1173:A1174"/>
    <mergeCell ref="B1173:B1174"/>
    <mergeCell ref="J1173:J1174"/>
    <mergeCell ref="A1175:A1177"/>
    <mergeCell ref="B1175:B1177"/>
    <mergeCell ref="J1175:J1177"/>
    <mergeCell ref="A1168:A1169"/>
    <mergeCell ref="B1168:B1169"/>
    <mergeCell ref="J1168:J1169"/>
    <mergeCell ref="A1170:A1172"/>
    <mergeCell ref="B1170:B1172"/>
    <mergeCell ref="J1170:J1172"/>
    <mergeCell ref="D23:E23"/>
    <mergeCell ref="F23:G23"/>
    <mergeCell ref="H23:I23"/>
    <mergeCell ref="D24:E24"/>
    <mergeCell ref="F24:G24"/>
    <mergeCell ref="H24:I24"/>
    <mergeCell ref="A1209:A1210"/>
    <mergeCell ref="B1209:B1210"/>
    <mergeCell ref="J1209:J1210"/>
    <mergeCell ref="J343:J344"/>
    <mergeCell ref="C343:C344"/>
    <mergeCell ref="J363:J366"/>
    <mergeCell ref="A1048:A1052"/>
    <mergeCell ref="B1048:B1052"/>
    <mergeCell ref="J10:J12"/>
    <mergeCell ref="J249:J255"/>
    <mergeCell ref="J227:J230"/>
    <mergeCell ref="J208:J211"/>
    <mergeCell ref="J204:J207"/>
    <mergeCell ref="J200:J203"/>
    <mergeCell ref="J175:J178"/>
    <mergeCell ref="J142:J145"/>
    <mergeCell ref="J125:J128"/>
    <mergeCell ref="J159:J162"/>
    <mergeCell ref="J108:J111"/>
    <mergeCell ref="J104:J107"/>
    <mergeCell ref="J51:J54"/>
    <mergeCell ref="C389:C390"/>
    <mergeCell ref="D389:D390"/>
    <mergeCell ref="E389:E390"/>
    <mergeCell ref="A391:A393"/>
    <mergeCell ref="C391:C393"/>
    <mergeCell ref="J1049:J1052"/>
    <mergeCell ref="A1053:A1056"/>
    <mergeCell ref="B1053:B1056"/>
    <mergeCell ref="J1054:J1056"/>
    <mergeCell ref="A1057:A1059"/>
    <mergeCell ref="B1057:B1059"/>
    <mergeCell ref="A1060:A1064"/>
    <mergeCell ref="B1060:B1064"/>
    <mergeCell ref="J1062:J1064"/>
    <mergeCell ref="A1065:A1069"/>
    <mergeCell ref="B1065:B1069"/>
    <mergeCell ref="J1066:J1068"/>
    <mergeCell ref="A1070:A1071"/>
    <mergeCell ref="B1070:B1071"/>
    <mergeCell ref="A1072:A1076"/>
    <mergeCell ref="B1072:B1076"/>
    <mergeCell ref="J1057:J1059"/>
    <mergeCell ref="J1180:J1183"/>
    <mergeCell ref="A1674:J1674"/>
    <mergeCell ref="B1679:J1679"/>
    <mergeCell ref="A1429:J1429"/>
    <mergeCell ref="A1430:B1430"/>
    <mergeCell ref="A1431:J1431"/>
    <mergeCell ref="B1438:J1438"/>
    <mergeCell ref="A1611:J1611"/>
    <mergeCell ref="A1612:J1612"/>
    <mergeCell ref="B1617:J1617"/>
    <mergeCell ref="A1620:J1620"/>
    <mergeCell ref="A1621:J1621"/>
    <mergeCell ref="B1626:J1626"/>
    <mergeCell ref="A1629:J1629"/>
    <mergeCell ref="A1630:J1630"/>
    <mergeCell ref="A1185:A1187"/>
    <mergeCell ref="B1185:B1187"/>
    <mergeCell ref="J1185:J1187"/>
    <mergeCell ref="A1188:A1189"/>
    <mergeCell ref="B1188:B1189"/>
    <mergeCell ref="J1188:J1189"/>
    <mergeCell ref="A1190:A1191"/>
    <mergeCell ref="B1190:B1191"/>
    <mergeCell ref="J1190:J1191"/>
    <mergeCell ref="A1497:J1497"/>
    <mergeCell ref="A1498:B1498"/>
    <mergeCell ref="B1507:J1507"/>
    <mergeCell ref="A1510:J1510"/>
    <mergeCell ref="A1512:B1512"/>
    <mergeCell ref="A1516:J1516"/>
    <mergeCell ref="B1523:J1523"/>
    <mergeCell ref="A1499:J1499"/>
    <mergeCell ref="F1334:I1334"/>
    <mergeCell ref="A1536:J1536"/>
    <mergeCell ref="A1427:J1427"/>
    <mergeCell ref="A1485:J1485"/>
    <mergeCell ref="B1494:J1494"/>
    <mergeCell ref="B1635:J1635"/>
    <mergeCell ref="A1638:J1638"/>
    <mergeCell ref="A1639:B1639"/>
    <mergeCell ref="A1640:J1640"/>
    <mergeCell ref="B1646:J1646"/>
    <mergeCell ref="A1649:J1649"/>
    <mergeCell ref="A1650:J1650"/>
    <mergeCell ref="B1656:J1656"/>
    <mergeCell ref="A1659:J1659"/>
    <mergeCell ref="A1454:J1454"/>
    <mergeCell ref="A1455:B1455"/>
    <mergeCell ref="B1461:J1461"/>
    <mergeCell ref="A1464:J1464"/>
    <mergeCell ref="A1376:J1376"/>
    <mergeCell ref="A1377:J1377"/>
    <mergeCell ref="A1378:J1378"/>
    <mergeCell ref="A1379:J1379"/>
    <mergeCell ref="A1380:J1380"/>
    <mergeCell ref="A1381:J1381"/>
    <mergeCell ref="A1383:J1383"/>
    <mergeCell ref="A1384:I1384"/>
    <mergeCell ref="B1389:J1389"/>
    <mergeCell ref="A1392:J1392"/>
    <mergeCell ref="A1393:J1393"/>
    <mergeCell ref="B1403:J1403"/>
    <mergeCell ref="A1406:J1406"/>
    <mergeCell ref="A1407:J1407"/>
    <mergeCell ref="A1660:J1660"/>
    <mergeCell ref="B1668:J1668"/>
    <mergeCell ref="A1672:J1672"/>
    <mergeCell ref="A1673:B1673"/>
    <mergeCell ref="A1575:J1575"/>
    <mergeCell ref="A1576:J1576"/>
    <mergeCell ref="B1584:J1584"/>
    <mergeCell ref="A1587:J1587"/>
    <mergeCell ref="A1588:J1588"/>
    <mergeCell ref="B1595:J1595"/>
    <mergeCell ref="A1598:J1598"/>
    <mergeCell ref="A1599:J1599"/>
    <mergeCell ref="B1608:J1608"/>
    <mergeCell ref="A1537:J1537"/>
    <mergeCell ref="D1279:E1279"/>
    <mergeCell ref="F1279:G1279"/>
    <mergeCell ref="H1279:I1279"/>
    <mergeCell ref="A1366:J1366"/>
    <mergeCell ref="A1367:J1367"/>
    <mergeCell ref="A1368:J1368"/>
    <mergeCell ref="A1369:J1369"/>
    <mergeCell ref="A1370:J1370"/>
    <mergeCell ref="A1371:J1371"/>
    <mergeCell ref="A1372:J1372"/>
    <mergeCell ref="A1373:J1373"/>
    <mergeCell ref="A1374:J1374"/>
    <mergeCell ref="A1375:J1375"/>
    <mergeCell ref="A1421:B1421"/>
    <mergeCell ref="A1424:B1424"/>
    <mergeCell ref="A1441:J1441"/>
    <mergeCell ref="A1442:B1442"/>
    <mergeCell ref="B1451:J1451"/>
    <mergeCell ref="D1277:E1277"/>
    <mergeCell ref="F1277:G1277"/>
    <mergeCell ref="H1277:I1277"/>
    <mergeCell ref="D1278:E1278"/>
    <mergeCell ref="F1278:G1278"/>
    <mergeCell ref="H1278:I1278"/>
    <mergeCell ref="A1303:J1303"/>
    <mergeCell ref="A1313:J1313"/>
    <mergeCell ref="A1319:J1319"/>
    <mergeCell ref="A1327:J1327"/>
    <mergeCell ref="A1333:I1333"/>
    <mergeCell ref="D1299:E1299"/>
    <mergeCell ref="D1300:E1300"/>
    <mergeCell ref="D1339:E1339"/>
    <mergeCell ref="F1339:G1339"/>
    <mergeCell ref="H1339:I1339"/>
    <mergeCell ref="D1337:E1337"/>
    <mergeCell ref="F1337:G1337"/>
    <mergeCell ref="H1337:I1337"/>
    <mergeCell ref="D1338:E1338"/>
    <mergeCell ref="F1338:G1338"/>
    <mergeCell ref="H1338:I1338"/>
    <mergeCell ref="J1334:J1335"/>
    <mergeCell ref="F1335:G1335"/>
    <mergeCell ref="H1335:I1335"/>
    <mergeCell ref="D1336:E1336"/>
    <mergeCell ref="F1336:G1336"/>
    <mergeCell ref="H1336:I1336"/>
    <mergeCell ref="A1334:A1335"/>
    <mergeCell ref="B1334:B1335"/>
    <mergeCell ref="C1334:C1335"/>
    <mergeCell ref="D1334:E1335"/>
    <mergeCell ref="D1275:E1275"/>
    <mergeCell ref="F1275:G1275"/>
    <mergeCell ref="H1275:I1275"/>
    <mergeCell ref="D1276:E1276"/>
    <mergeCell ref="F1276:G1276"/>
    <mergeCell ref="H1276:I1276"/>
    <mergeCell ref="D1273:E1273"/>
    <mergeCell ref="F1273:G1273"/>
    <mergeCell ref="H1273:I1273"/>
    <mergeCell ref="D1274:E1274"/>
    <mergeCell ref="F1274:G1274"/>
    <mergeCell ref="H1274:I1274"/>
    <mergeCell ref="D1271:E1271"/>
    <mergeCell ref="F1271:G1271"/>
    <mergeCell ref="H1271:I1271"/>
    <mergeCell ref="D1272:E1272"/>
    <mergeCell ref="F1272:G1272"/>
    <mergeCell ref="H1272:I1272"/>
    <mergeCell ref="D1269:E1269"/>
    <mergeCell ref="F1269:G1269"/>
    <mergeCell ref="H1269:I1269"/>
    <mergeCell ref="D1270:E1270"/>
    <mergeCell ref="F1270:G1270"/>
    <mergeCell ref="H1270:I1270"/>
    <mergeCell ref="D1267:E1267"/>
    <mergeCell ref="F1267:G1267"/>
    <mergeCell ref="H1267:I1267"/>
    <mergeCell ref="D1268:E1268"/>
    <mergeCell ref="F1268:G1268"/>
    <mergeCell ref="H1268:I1268"/>
    <mergeCell ref="D1265:E1265"/>
    <mergeCell ref="F1265:G1265"/>
    <mergeCell ref="H1265:I1265"/>
    <mergeCell ref="D1266:E1266"/>
    <mergeCell ref="F1266:G1266"/>
    <mergeCell ref="H1266:I1266"/>
    <mergeCell ref="D1263:E1263"/>
    <mergeCell ref="F1263:G1263"/>
    <mergeCell ref="H1263:I1263"/>
    <mergeCell ref="D1264:E1264"/>
    <mergeCell ref="F1264:G1264"/>
    <mergeCell ref="H1264:I1264"/>
    <mergeCell ref="D1261:E1261"/>
    <mergeCell ref="F1261:G1261"/>
    <mergeCell ref="H1261:I1261"/>
    <mergeCell ref="D1262:E1262"/>
    <mergeCell ref="F1262:G1262"/>
    <mergeCell ref="H1262:I1262"/>
    <mergeCell ref="D1259:E1259"/>
    <mergeCell ref="F1259:G1259"/>
    <mergeCell ref="H1259:I1259"/>
    <mergeCell ref="D1260:E1260"/>
    <mergeCell ref="F1260:G1260"/>
    <mergeCell ref="H1260:I1260"/>
    <mergeCell ref="D1257:E1257"/>
    <mergeCell ref="F1257:G1257"/>
    <mergeCell ref="H1257:I1257"/>
    <mergeCell ref="D1258:E1258"/>
    <mergeCell ref="F1258:G1258"/>
    <mergeCell ref="H1258:I1258"/>
    <mergeCell ref="D1255:E1255"/>
    <mergeCell ref="F1255:G1255"/>
    <mergeCell ref="H1255:I1255"/>
    <mergeCell ref="D1256:E1256"/>
    <mergeCell ref="F1256:G1256"/>
    <mergeCell ref="H1256:I1256"/>
    <mergeCell ref="D1253:E1253"/>
    <mergeCell ref="F1253:G1253"/>
    <mergeCell ref="H1253:I1253"/>
    <mergeCell ref="D1254:E1254"/>
    <mergeCell ref="F1254:G1254"/>
    <mergeCell ref="H1254:I1254"/>
    <mergeCell ref="D1251:E1251"/>
    <mergeCell ref="F1251:G1251"/>
    <mergeCell ref="H1251:I1251"/>
    <mergeCell ref="D1252:E1252"/>
    <mergeCell ref="F1252:G1252"/>
    <mergeCell ref="H1252:I1252"/>
    <mergeCell ref="D1248:E1248"/>
    <mergeCell ref="F1248:G1248"/>
    <mergeCell ref="H1248:I1248"/>
    <mergeCell ref="D1250:E1250"/>
    <mergeCell ref="F1250:G1250"/>
    <mergeCell ref="H1250:I1250"/>
    <mergeCell ref="D1249:E1249"/>
    <mergeCell ref="F1249:G1249"/>
    <mergeCell ref="H1249:I1249"/>
    <mergeCell ref="D1246:E1246"/>
    <mergeCell ref="F1246:G1246"/>
    <mergeCell ref="H1246:I1246"/>
    <mergeCell ref="D1247:E1247"/>
    <mergeCell ref="F1247:G1247"/>
    <mergeCell ref="H1247:I1247"/>
    <mergeCell ref="D1244:E1244"/>
    <mergeCell ref="F1244:G1244"/>
    <mergeCell ref="H1244:I1244"/>
    <mergeCell ref="D1245:E1245"/>
    <mergeCell ref="F1245:G1245"/>
    <mergeCell ref="H1245:I1245"/>
    <mergeCell ref="D1242:E1242"/>
    <mergeCell ref="F1242:G1242"/>
    <mergeCell ref="H1242:I1242"/>
    <mergeCell ref="D1243:E1243"/>
    <mergeCell ref="F1243:G1243"/>
    <mergeCell ref="H1243:I1243"/>
    <mergeCell ref="D1240:E1240"/>
    <mergeCell ref="F1240:G1240"/>
    <mergeCell ref="H1240:I1240"/>
    <mergeCell ref="D1241:E1241"/>
    <mergeCell ref="F1241:G1241"/>
    <mergeCell ref="H1241:I1241"/>
    <mergeCell ref="D1238:E1238"/>
    <mergeCell ref="F1238:G1238"/>
    <mergeCell ref="H1238:I1238"/>
    <mergeCell ref="D1239:E1239"/>
    <mergeCell ref="F1239:G1239"/>
    <mergeCell ref="H1239:I1239"/>
    <mergeCell ref="D1236:E1236"/>
    <mergeCell ref="F1236:G1236"/>
    <mergeCell ref="H1236:I1236"/>
    <mergeCell ref="D1237:E1237"/>
    <mergeCell ref="F1237:G1237"/>
    <mergeCell ref="H1237:I1237"/>
    <mergeCell ref="D1234:E1234"/>
    <mergeCell ref="F1234:G1234"/>
    <mergeCell ref="H1234:I1234"/>
    <mergeCell ref="D1235:E1235"/>
    <mergeCell ref="F1235:G1235"/>
    <mergeCell ref="H1235:I1235"/>
    <mergeCell ref="D1232:E1232"/>
    <mergeCell ref="F1232:G1232"/>
    <mergeCell ref="H1232:I1232"/>
    <mergeCell ref="D1233:E1233"/>
    <mergeCell ref="F1233:G1233"/>
    <mergeCell ref="H1233:I1233"/>
    <mergeCell ref="D1230:E1230"/>
    <mergeCell ref="F1230:G1230"/>
    <mergeCell ref="H1230:I1230"/>
    <mergeCell ref="D1231:E1231"/>
    <mergeCell ref="F1231:G1231"/>
    <mergeCell ref="H1231:I1231"/>
    <mergeCell ref="D1228:E1228"/>
    <mergeCell ref="F1228:G1228"/>
    <mergeCell ref="H1228:I1228"/>
    <mergeCell ref="D1229:E1229"/>
    <mergeCell ref="F1229:G1229"/>
    <mergeCell ref="H1229:I1229"/>
    <mergeCell ref="D1226:E1226"/>
    <mergeCell ref="F1226:G1226"/>
    <mergeCell ref="H1226:I1226"/>
    <mergeCell ref="D1227:E1227"/>
    <mergeCell ref="F1227:G1227"/>
    <mergeCell ref="H1227:I1227"/>
    <mergeCell ref="D1224:E1224"/>
    <mergeCell ref="F1224:G1224"/>
    <mergeCell ref="H1224:I1224"/>
    <mergeCell ref="D1225:E1225"/>
    <mergeCell ref="F1225:G1225"/>
    <mergeCell ref="H1225:I1225"/>
    <mergeCell ref="D1222:E1222"/>
    <mergeCell ref="F1222:G1222"/>
    <mergeCell ref="H1222:I1222"/>
    <mergeCell ref="D1223:E1223"/>
    <mergeCell ref="F1223:G1223"/>
    <mergeCell ref="H1223:I1223"/>
    <mergeCell ref="D1220:E1220"/>
    <mergeCell ref="F1220:G1220"/>
    <mergeCell ref="H1220:I1220"/>
    <mergeCell ref="D1221:E1221"/>
    <mergeCell ref="F1221:G1221"/>
    <mergeCell ref="H1221:I1221"/>
    <mergeCell ref="D1218:E1218"/>
    <mergeCell ref="F1218:G1218"/>
    <mergeCell ref="H1218:I1218"/>
    <mergeCell ref="D1219:E1219"/>
    <mergeCell ref="F1219:G1219"/>
    <mergeCell ref="H1219:I1219"/>
    <mergeCell ref="A1215:I1215"/>
    <mergeCell ref="A1216:A1217"/>
    <mergeCell ref="B1216:B1217"/>
    <mergeCell ref="C1216:C1217"/>
    <mergeCell ref="D1216:E1217"/>
    <mergeCell ref="F1216:I1216"/>
    <mergeCell ref="J1216:J1217"/>
    <mergeCell ref="F1217:G1217"/>
    <mergeCell ref="H1217:I1217"/>
    <mergeCell ref="A1200:A1203"/>
    <mergeCell ref="B1200:B1203"/>
    <mergeCell ref="J1200:J1203"/>
    <mergeCell ref="A1204:A1206"/>
    <mergeCell ref="B1204:B1206"/>
    <mergeCell ref="J1205:J1206"/>
    <mergeCell ref="A1207:A1208"/>
    <mergeCell ref="B1207:B1208"/>
    <mergeCell ref="J1207:J1208"/>
    <mergeCell ref="A1192:A1193"/>
    <mergeCell ref="B1192:B1193"/>
    <mergeCell ref="J1192:J1193"/>
    <mergeCell ref="A1194:A1195"/>
    <mergeCell ref="B1194:B1195"/>
    <mergeCell ref="J1194:J1195"/>
    <mergeCell ref="A1196:A1197"/>
    <mergeCell ref="B1196:B1197"/>
    <mergeCell ref="J1196:J1197"/>
    <mergeCell ref="A1198:A1199"/>
    <mergeCell ref="B1198:B1199"/>
    <mergeCell ref="J1198:J1199"/>
    <mergeCell ref="A1162:A1164"/>
    <mergeCell ref="B1162:B1164"/>
    <mergeCell ref="J1162:J1164"/>
    <mergeCell ref="A1165:A1167"/>
    <mergeCell ref="B1165:B1167"/>
    <mergeCell ref="J1166:J1167"/>
    <mergeCell ref="A1158:A1159"/>
    <mergeCell ref="B1158:B1159"/>
    <mergeCell ref="J1158:J1159"/>
    <mergeCell ref="A1160:A1161"/>
    <mergeCell ref="B1160:B1161"/>
    <mergeCell ref="J1160:J1161"/>
    <mergeCell ref="A1152:A1154"/>
    <mergeCell ref="B1152:B1153"/>
    <mergeCell ref="J1152:J1154"/>
    <mergeCell ref="A1155:A1157"/>
    <mergeCell ref="B1155:B1157"/>
    <mergeCell ref="J1155:J1157"/>
    <mergeCell ref="A1147:A1148"/>
    <mergeCell ref="B1147:B1148"/>
    <mergeCell ref="J1147:J1148"/>
    <mergeCell ref="A1150:A1151"/>
    <mergeCell ref="B1150:B1151"/>
    <mergeCell ref="J1150:J1151"/>
    <mergeCell ref="A1142:A1143"/>
    <mergeCell ref="B1142:B1143"/>
    <mergeCell ref="J1142:J1143"/>
    <mergeCell ref="A1144:A1145"/>
    <mergeCell ref="B1144:B1145"/>
    <mergeCell ref="J1144:J1145"/>
    <mergeCell ref="A1121:A1124"/>
    <mergeCell ref="B1121:B1124"/>
    <mergeCell ref="J1121:J1124"/>
    <mergeCell ref="A1125:A1126"/>
    <mergeCell ref="B1125:B1126"/>
    <mergeCell ref="J1125:J1126"/>
    <mergeCell ref="A1127:A1129"/>
    <mergeCell ref="B1127:B1129"/>
    <mergeCell ref="J1127:J1129"/>
    <mergeCell ref="A1130:A1133"/>
    <mergeCell ref="B1130:B1133"/>
    <mergeCell ref="J1131:J1132"/>
    <mergeCell ref="A1134:A1136"/>
    <mergeCell ref="B1134:B1136"/>
    <mergeCell ref="J1134:J1136"/>
    <mergeCell ref="A1137:A1139"/>
    <mergeCell ref="B1137:B1139"/>
    <mergeCell ref="J1137:J1139"/>
    <mergeCell ref="A1140:A1141"/>
    <mergeCell ref="B1140:B1141"/>
    <mergeCell ref="B1038:B1041"/>
    <mergeCell ref="J1039:J1041"/>
    <mergeCell ref="A1042:A1044"/>
    <mergeCell ref="B1042:B1044"/>
    <mergeCell ref="J1042:J1044"/>
    <mergeCell ref="A1045:A1047"/>
    <mergeCell ref="B1045:B1047"/>
    <mergeCell ref="J1046:J1047"/>
    <mergeCell ref="A1116:A1117"/>
    <mergeCell ref="B1116:B1117"/>
    <mergeCell ref="J1116:J1117"/>
    <mergeCell ref="A1118:A1120"/>
    <mergeCell ref="B1118:B1120"/>
    <mergeCell ref="J1118:J1120"/>
    <mergeCell ref="A1077:A1081"/>
    <mergeCell ref="B1077:B1081"/>
    <mergeCell ref="J1078:J1080"/>
    <mergeCell ref="A1082:A1085"/>
    <mergeCell ref="B1082:B1085"/>
    <mergeCell ref="J1082:J1085"/>
    <mergeCell ref="A1086:A1087"/>
    <mergeCell ref="B1086:B1087"/>
    <mergeCell ref="J1086:J1087"/>
    <mergeCell ref="A1088:A1090"/>
    <mergeCell ref="B1088:B1090"/>
    <mergeCell ref="J1088:J1090"/>
    <mergeCell ref="A1091:A1093"/>
    <mergeCell ref="B1091:B1093"/>
    <mergeCell ref="J1111:J1113"/>
    <mergeCell ref="A1112:A1113"/>
    <mergeCell ref="B1114:B1115"/>
    <mergeCell ref="A1114:A1115"/>
    <mergeCell ref="A978:A979"/>
    <mergeCell ref="B978:B979"/>
    <mergeCell ref="A980:A981"/>
    <mergeCell ref="B980:B981"/>
    <mergeCell ref="A982:A983"/>
    <mergeCell ref="B982:B983"/>
    <mergeCell ref="C982:C983"/>
    <mergeCell ref="J982:J983"/>
    <mergeCell ref="A984:A985"/>
    <mergeCell ref="B984:B985"/>
    <mergeCell ref="A986:A987"/>
    <mergeCell ref="A1003:I1003"/>
    <mergeCell ref="D1026:E1026"/>
    <mergeCell ref="D1027:E1027"/>
    <mergeCell ref="C1030:C1032"/>
    <mergeCell ref="J1030:J1033"/>
    <mergeCell ref="A1034:A1037"/>
    <mergeCell ref="B1034:B1037"/>
    <mergeCell ref="J1034:J1037"/>
    <mergeCell ref="F1011:G1011"/>
    <mergeCell ref="H1011:I1011"/>
    <mergeCell ref="D1012:E1012"/>
    <mergeCell ref="F1012:G1012"/>
    <mergeCell ref="H1012:I1012"/>
    <mergeCell ref="D1013:E1013"/>
    <mergeCell ref="F1013:G1013"/>
    <mergeCell ref="B986:B987"/>
    <mergeCell ref="J986:J987"/>
    <mergeCell ref="A988:A989"/>
    <mergeCell ref="B988:B989"/>
    <mergeCell ref="A990:A991"/>
    <mergeCell ref="B990:B991"/>
    <mergeCell ref="A759:A760"/>
    <mergeCell ref="B759:B760"/>
    <mergeCell ref="C759:C760"/>
    <mergeCell ref="J759:J760"/>
    <mergeCell ref="A761:A762"/>
    <mergeCell ref="B761:B762"/>
    <mergeCell ref="C761:C762"/>
    <mergeCell ref="J761:J762"/>
    <mergeCell ref="A763:A764"/>
    <mergeCell ref="B763:B764"/>
    <mergeCell ref="C763:C764"/>
    <mergeCell ref="J763:J764"/>
    <mergeCell ref="A766:I766"/>
    <mergeCell ref="A767:A768"/>
    <mergeCell ref="D955:E955"/>
    <mergeCell ref="D956:E956"/>
    <mergeCell ref="A966:A967"/>
    <mergeCell ref="B966:B967"/>
    <mergeCell ref="A960:A961"/>
    <mergeCell ref="B960:B961"/>
    <mergeCell ref="A962:A963"/>
    <mergeCell ref="B962:B963"/>
    <mergeCell ref="A964:A965"/>
    <mergeCell ref="B964:B965"/>
    <mergeCell ref="A958:A959"/>
    <mergeCell ref="B958:B959"/>
    <mergeCell ref="B767:B768"/>
    <mergeCell ref="C767:C768"/>
    <mergeCell ref="D767:E768"/>
    <mergeCell ref="F767:I767"/>
    <mergeCell ref="J767:J768"/>
    <mergeCell ref="F768:G768"/>
    <mergeCell ref="D643:E643"/>
    <mergeCell ref="D644:E644"/>
    <mergeCell ref="D630:E630"/>
    <mergeCell ref="F630:G630"/>
    <mergeCell ref="H630:I630"/>
    <mergeCell ref="D631:E631"/>
    <mergeCell ref="F631:G631"/>
    <mergeCell ref="H631:I631"/>
    <mergeCell ref="F632:G632"/>
    <mergeCell ref="H632:I632"/>
    <mergeCell ref="A646:A650"/>
    <mergeCell ref="B646:B650"/>
    <mergeCell ref="C646:C650"/>
    <mergeCell ref="J646:J650"/>
    <mergeCell ref="A651:A653"/>
    <mergeCell ref="B651:B653"/>
    <mergeCell ref="C651:C653"/>
    <mergeCell ref="J651:J653"/>
    <mergeCell ref="D632:E632"/>
    <mergeCell ref="D628:E628"/>
    <mergeCell ref="F628:G628"/>
    <mergeCell ref="H628:I628"/>
    <mergeCell ref="D629:E629"/>
    <mergeCell ref="F629:G629"/>
    <mergeCell ref="H629:I629"/>
    <mergeCell ref="J625:J626"/>
    <mergeCell ref="F626:G626"/>
    <mergeCell ref="H626:I626"/>
    <mergeCell ref="D627:E627"/>
    <mergeCell ref="F627:G627"/>
    <mergeCell ref="H627:I627"/>
    <mergeCell ref="A625:A626"/>
    <mergeCell ref="B625:B626"/>
    <mergeCell ref="C625:C626"/>
    <mergeCell ref="D625:E626"/>
    <mergeCell ref="F625:I625"/>
    <mergeCell ref="J628:J632"/>
    <mergeCell ref="A592:A593"/>
    <mergeCell ref="B592:B593"/>
    <mergeCell ref="C592:C593"/>
    <mergeCell ref="A600:A601"/>
    <mergeCell ref="B600:B601"/>
    <mergeCell ref="C600:C601"/>
    <mergeCell ref="A603:J603"/>
    <mergeCell ref="D552:E552"/>
    <mergeCell ref="D553:E553"/>
    <mergeCell ref="A624:I624"/>
    <mergeCell ref="D573:E573"/>
    <mergeCell ref="D574:E574"/>
    <mergeCell ref="A597:A598"/>
    <mergeCell ref="B597:B598"/>
    <mergeCell ref="C597:C598"/>
    <mergeCell ref="A610:A611"/>
    <mergeCell ref="B610:B611"/>
    <mergeCell ref="C610:C611"/>
    <mergeCell ref="A612:A613"/>
    <mergeCell ref="B612:B613"/>
    <mergeCell ref="C612:C613"/>
    <mergeCell ref="A617:J617"/>
    <mergeCell ref="F567:G567"/>
    <mergeCell ref="H567:I567"/>
    <mergeCell ref="D568:E568"/>
    <mergeCell ref="F568:G568"/>
    <mergeCell ref="H568:I568"/>
    <mergeCell ref="D569:E569"/>
    <mergeCell ref="F569:G569"/>
    <mergeCell ref="H569:I569"/>
    <mergeCell ref="D570:E570"/>
    <mergeCell ref="F570:G570"/>
    <mergeCell ref="D535:E535"/>
    <mergeCell ref="F535:G535"/>
    <mergeCell ref="H535:I535"/>
    <mergeCell ref="D536:E536"/>
    <mergeCell ref="F536:G536"/>
    <mergeCell ref="H536:I536"/>
    <mergeCell ref="D533:E533"/>
    <mergeCell ref="F533:G533"/>
    <mergeCell ref="H533:I533"/>
    <mergeCell ref="D534:E534"/>
    <mergeCell ref="F534:G534"/>
    <mergeCell ref="H534:I534"/>
    <mergeCell ref="A576:A579"/>
    <mergeCell ref="B576:B579"/>
    <mergeCell ref="J576:J579"/>
    <mergeCell ref="A580:J580"/>
    <mergeCell ref="A590:J590"/>
    <mergeCell ref="A557:J557"/>
    <mergeCell ref="A560:J560"/>
    <mergeCell ref="A563:I563"/>
    <mergeCell ref="A564:A565"/>
    <mergeCell ref="B564:B565"/>
    <mergeCell ref="C564:C565"/>
    <mergeCell ref="D564:E565"/>
    <mergeCell ref="F564:I564"/>
    <mergeCell ref="J564:J565"/>
    <mergeCell ref="F565:G565"/>
    <mergeCell ref="H565:I565"/>
    <mergeCell ref="D566:E566"/>
    <mergeCell ref="F566:G566"/>
    <mergeCell ref="H566:I566"/>
    <mergeCell ref="D567:E567"/>
    <mergeCell ref="J530:J531"/>
    <mergeCell ref="F531:G531"/>
    <mergeCell ref="H531:I531"/>
    <mergeCell ref="D532:E532"/>
    <mergeCell ref="F532:G532"/>
    <mergeCell ref="H532:I532"/>
    <mergeCell ref="A530:A531"/>
    <mergeCell ref="B530:B531"/>
    <mergeCell ref="C530:C531"/>
    <mergeCell ref="D530:E531"/>
    <mergeCell ref="F530:I530"/>
    <mergeCell ref="A529:I529"/>
    <mergeCell ref="D513:E513"/>
    <mergeCell ref="D514:E514"/>
    <mergeCell ref="A516:A517"/>
    <mergeCell ref="B516:B517"/>
    <mergeCell ref="C516:C517"/>
    <mergeCell ref="D502:E502"/>
    <mergeCell ref="F502:G502"/>
    <mergeCell ref="H502:I502"/>
    <mergeCell ref="D503:E503"/>
    <mergeCell ref="F503:G503"/>
    <mergeCell ref="H503:I503"/>
    <mergeCell ref="D500:E500"/>
    <mergeCell ref="F500:G500"/>
    <mergeCell ref="H500:I500"/>
    <mergeCell ref="D501:E501"/>
    <mergeCell ref="F501:G501"/>
    <mergeCell ref="H501:I501"/>
    <mergeCell ref="J516:J517"/>
    <mergeCell ref="D498:E498"/>
    <mergeCell ref="F498:G498"/>
    <mergeCell ref="H498:I498"/>
    <mergeCell ref="D499:E499"/>
    <mergeCell ref="F499:G499"/>
    <mergeCell ref="H499:I499"/>
    <mergeCell ref="D496:E496"/>
    <mergeCell ref="F496:G496"/>
    <mergeCell ref="H496:I496"/>
    <mergeCell ref="D497:E497"/>
    <mergeCell ref="F497:G497"/>
    <mergeCell ref="H497:I497"/>
    <mergeCell ref="D407:E407"/>
    <mergeCell ref="D408:E408"/>
    <mergeCell ref="A493:I493"/>
    <mergeCell ref="A494:A495"/>
    <mergeCell ref="B494:B495"/>
    <mergeCell ref="C494:C495"/>
    <mergeCell ref="D494:E495"/>
    <mergeCell ref="F494:I494"/>
    <mergeCell ref="J494:J495"/>
    <mergeCell ref="F495:G495"/>
    <mergeCell ref="H495:I495"/>
    <mergeCell ref="A423:A425"/>
    <mergeCell ref="B423:B425"/>
    <mergeCell ref="C423:C425"/>
    <mergeCell ref="A445:I445"/>
    <mergeCell ref="A446:A447"/>
    <mergeCell ref="B446:B447"/>
    <mergeCell ref="C446:C447"/>
    <mergeCell ref="D446:E447"/>
    <mergeCell ref="F446:I446"/>
    <mergeCell ref="J446:J447"/>
    <mergeCell ref="F447:G447"/>
    <mergeCell ref="H447:I447"/>
    <mergeCell ref="D448:E448"/>
    <mergeCell ref="F448:G448"/>
    <mergeCell ref="A450:A453"/>
    <mergeCell ref="D360:E360"/>
    <mergeCell ref="D361:E361"/>
    <mergeCell ref="D402:E402"/>
    <mergeCell ref="F402:G402"/>
    <mergeCell ref="H402:I402"/>
    <mergeCell ref="D403:E403"/>
    <mergeCell ref="F403:G403"/>
    <mergeCell ref="H403:I403"/>
    <mergeCell ref="J399:J400"/>
    <mergeCell ref="F400:G400"/>
    <mergeCell ref="H400:I400"/>
    <mergeCell ref="D401:E401"/>
    <mergeCell ref="F401:G401"/>
    <mergeCell ref="H401:I401"/>
    <mergeCell ref="A398:I398"/>
    <mergeCell ref="A399:A400"/>
    <mergeCell ref="B399:B400"/>
    <mergeCell ref="C399:C400"/>
    <mergeCell ref="D399:E400"/>
    <mergeCell ref="F399:I399"/>
    <mergeCell ref="A387:A388"/>
    <mergeCell ref="B387:B388"/>
    <mergeCell ref="A389:A390"/>
    <mergeCell ref="D379:E379"/>
    <mergeCell ref="D380:E380"/>
    <mergeCell ref="A382:A386"/>
    <mergeCell ref="B382:B386"/>
    <mergeCell ref="C382:C386"/>
    <mergeCell ref="J382:J386"/>
    <mergeCell ref="A363:A366"/>
    <mergeCell ref="B363:B366"/>
    <mergeCell ref="C363:C366"/>
    <mergeCell ref="A351:I351"/>
    <mergeCell ref="D340:E340"/>
    <mergeCell ref="D341:E341"/>
    <mergeCell ref="A343:A344"/>
    <mergeCell ref="B343:B344"/>
    <mergeCell ref="A347:A348"/>
    <mergeCell ref="B347:B348"/>
    <mergeCell ref="C347:C348"/>
    <mergeCell ref="D318:E318"/>
    <mergeCell ref="F318:G318"/>
    <mergeCell ref="H318:I318"/>
    <mergeCell ref="D319:E319"/>
    <mergeCell ref="F319:G319"/>
    <mergeCell ref="H319:I319"/>
    <mergeCell ref="D320:E320"/>
    <mergeCell ref="F320:G320"/>
    <mergeCell ref="H320:I320"/>
    <mergeCell ref="D321:E321"/>
    <mergeCell ref="F321:G321"/>
    <mergeCell ref="H321:I321"/>
    <mergeCell ref="D322:E322"/>
    <mergeCell ref="F322:G322"/>
    <mergeCell ref="H322:I322"/>
    <mergeCell ref="J318:J321"/>
    <mergeCell ref="D316:E316"/>
    <mergeCell ref="F316:G316"/>
    <mergeCell ref="H316:I316"/>
    <mergeCell ref="D317:E317"/>
    <mergeCell ref="F317:G317"/>
    <mergeCell ref="H317:I317"/>
    <mergeCell ref="J313:J314"/>
    <mergeCell ref="F314:G314"/>
    <mergeCell ref="H314:I314"/>
    <mergeCell ref="D315:E315"/>
    <mergeCell ref="F315:G315"/>
    <mergeCell ref="H315:I315"/>
    <mergeCell ref="D289:E289"/>
    <mergeCell ref="D290:E290"/>
    <mergeCell ref="A312:I312"/>
    <mergeCell ref="A313:A314"/>
    <mergeCell ref="B313:B314"/>
    <mergeCell ref="C313:C314"/>
    <mergeCell ref="D313:E314"/>
    <mergeCell ref="F313:I313"/>
    <mergeCell ref="D256:E256"/>
    <mergeCell ref="F256:G256"/>
    <mergeCell ref="H256:I256"/>
    <mergeCell ref="D257:E257"/>
    <mergeCell ref="F257:G257"/>
    <mergeCell ref="H257:I257"/>
    <mergeCell ref="D254:E254"/>
    <mergeCell ref="F254:G254"/>
    <mergeCell ref="H254:I254"/>
    <mergeCell ref="D255:E255"/>
    <mergeCell ref="F255:G255"/>
    <mergeCell ref="H255:I255"/>
    <mergeCell ref="D249:E249"/>
    <mergeCell ref="F249:G249"/>
    <mergeCell ref="H249:I249"/>
    <mergeCell ref="D250:E250"/>
    <mergeCell ref="F250:G250"/>
    <mergeCell ref="H250:I250"/>
    <mergeCell ref="D251:E251"/>
    <mergeCell ref="F251:G251"/>
    <mergeCell ref="H251:I251"/>
    <mergeCell ref="D252:E252"/>
    <mergeCell ref="F252:G252"/>
    <mergeCell ref="H252:I252"/>
    <mergeCell ref="D253:E253"/>
    <mergeCell ref="F253:G253"/>
    <mergeCell ref="H253:I253"/>
    <mergeCell ref="A227:A230"/>
    <mergeCell ref="B227:B230"/>
    <mergeCell ref="C227:C230"/>
    <mergeCell ref="A213:A220"/>
    <mergeCell ref="B213:B220"/>
    <mergeCell ref="C213:C220"/>
    <mergeCell ref="J213:J220"/>
    <mergeCell ref="A222:A225"/>
    <mergeCell ref="B222:B225"/>
    <mergeCell ref="C222:C225"/>
    <mergeCell ref="J246:J247"/>
    <mergeCell ref="F247:G247"/>
    <mergeCell ref="H247:I247"/>
    <mergeCell ref="D248:E248"/>
    <mergeCell ref="F248:G248"/>
    <mergeCell ref="H248:I248"/>
    <mergeCell ref="A240:A243"/>
    <mergeCell ref="B240:B243"/>
    <mergeCell ref="C240:C243"/>
    <mergeCell ref="A245:I245"/>
    <mergeCell ref="A246:A247"/>
    <mergeCell ref="B246:B247"/>
    <mergeCell ref="C246:C247"/>
    <mergeCell ref="D246:E247"/>
    <mergeCell ref="F246:I246"/>
    <mergeCell ref="A231:A234"/>
    <mergeCell ref="B231:B234"/>
    <mergeCell ref="C231:C234"/>
    <mergeCell ref="A235:A238"/>
    <mergeCell ref="B235:B238"/>
    <mergeCell ref="C235:C238"/>
    <mergeCell ref="A196:A199"/>
    <mergeCell ref="B196:B199"/>
    <mergeCell ref="C196:C199"/>
    <mergeCell ref="J196:J199"/>
    <mergeCell ref="A188:A195"/>
    <mergeCell ref="B188:B195"/>
    <mergeCell ref="C188:C195"/>
    <mergeCell ref="J188:J195"/>
    <mergeCell ref="J179:J186"/>
    <mergeCell ref="A208:A211"/>
    <mergeCell ref="B208:B211"/>
    <mergeCell ref="C208:C211"/>
    <mergeCell ref="A200:A203"/>
    <mergeCell ref="B200:B203"/>
    <mergeCell ref="C200:C203"/>
    <mergeCell ref="A204:A207"/>
    <mergeCell ref="B204:B207"/>
    <mergeCell ref="C204:C207"/>
    <mergeCell ref="A175:A178"/>
    <mergeCell ref="B175:B178"/>
    <mergeCell ref="C175:C178"/>
    <mergeCell ref="A179:A186"/>
    <mergeCell ref="B179:B186"/>
    <mergeCell ref="C179:C186"/>
    <mergeCell ref="J163:J166"/>
    <mergeCell ref="A167:A170"/>
    <mergeCell ref="B167:B170"/>
    <mergeCell ref="C167:C170"/>
    <mergeCell ref="A171:A174"/>
    <mergeCell ref="B171:B174"/>
    <mergeCell ref="C171:C174"/>
    <mergeCell ref="A159:A162"/>
    <mergeCell ref="B159:B162"/>
    <mergeCell ref="C159:C162"/>
    <mergeCell ref="A163:A166"/>
    <mergeCell ref="B163:B166"/>
    <mergeCell ref="C163:C166"/>
    <mergeCell ref="A150:A153"/>
    <mergeCell ref="B150:B153"/>
    <mergeCell ref="C150:C153"/>
    <mergeCell ref="A154:A157"/>
    <mergeCell ref="B154:B157"/>
    <mergeCell ref="C154:C157"/>
    <mergeCell ref="A142:A145"/>
    <mergeCell ref="B142:B145"/>
    <mergeCell ref="C142:C145"/>
    <mergeCell ref="A146:A149"/>
    <mergeCell ref="B146:B149"/>
    <mergeCell ref="C146:C149"/>
    <mergeCell ref="A133:A136"/>
    <mergeCell ref="B133:B136"/>
    <mergeCell ref="C133:C136"/>
    <mergeCell ref="A138:A141"/>
    <mergeCell ref="B138:B141"/>
    <mergeCell ref="C138:C141"/>
    <mergeCell ref="A125:A128"/>
    <mergeCell ref="B125:B128"/>
    <mergeCell ref="C125:C128"/>
    <mergeCell ref="A129:A132"/>
    <mergeCell ref="B129:B132"/>
    <mergeCell ref="C129:C132"/>
    <mergeCell ref="A116:A119"/>
    <mergeCell ref="B116:B119"/>
    <mergeCell ref="C116:C119"/>
    <mergeCell ref="A120:A123"/>
    <mergeCell ref="B120:B123"/>
    <mergeCell ref="C120:C123"/>
    <mergeCell ref="A108:A111"/>
    <mergeCell ref="B108:B111"/>
    <mergeCell ref="C108:C111"/>
    <mergeCell ref="A112:A115"/>
    <mergeCell ref="B112:B115"/>
    <mergeCell ref="C112:C115"/>
    <mergeCell ref="A99:A102"/>
    <mergeCell ref="B99:B102"/>
    <mergeCell ref="C99:C102"/>
    <mergeCell ref="A104:A107"/>
    <mergeCell ref="B104:B107"/>
    <mergeCell ref="C104:C107"/>
    <mergeCell ref="A91:A94"/>
    <mergeCell ref="B91:B94"/>
    <mergeCell ref="C91:C94"/>
    <mergeCell ref="A95:A98"/>
    <mergeCell ref="B95:B98"/>
    <mergeCell ref="C95:C98"/>
    <mergeCell ref="A83:A86"/>
    <mergeCell ref="B83:B86"/>
    <mergeCell ref="C83:C86"/>
    <mergeCell ref="A87:A90"/>
    <mergeCell ref="B87:B90"/>
    <mergeCell ref="C87:C90"/>
    <mergeCell ref="A63:A66"/>
    <mergeCell ref="B63:B66"/>
    <mergeCell ref="C63:C66"/>
    <mergeCell ref="A59:A62"/>
    <mergeCell ref="B59:B62"/>
    <mergeCell ref="C59:C62"/>
    <mergeCell ref="A55:A58"/>
    <mergeCell ref="B55:B58"/>
    <mergeCell ref="C55:C58"/>
    <mergeCell ref="A75:A78"/>
    <mergeCell ref="B75:B78"/>
    <mergeCell ref="C75:C78"/>
    <mergeCell ref="A79:A82"/>
    <mergeCell ref="B79:B82"/>
    <mergeCell ref="C79:C82"/>
    <mergeCell ref="A71:A74"/>
    <mergeCell ref="B71:B74"/>
    <mergeCell ref="C71:C74"/>
    <mergeCell ref="A67:A70"/>
    <mergeCell ref="B67:B70"/>
    <mergeCell ref="C67:C70"/>
    <mergeCell ref="C19:C20"/>
    <mergeCell ref="D19:E20"/>
    <mergeCell ref="F19:I19"/>
    <mergeCell ref="J19:J20"/>
    <mergeCell ref="F20:G20"/>
    <mergeCell ref="H20:I20"/>
    <mergeCell ref="C46:C49"/>
    <mergeCell ref="J46:J49"/>
    <mergeCell ref="A51:A54"/>
    <mergeCell ref="B51:B54"/>
    <mergeCell ref="C51:C54"/>
    <mergeCell ref="A40:A41"/>
    <mergeCell ref="A42:A43"/>
    <mergeCell ref="A44:A45"/>
    <mergeCell ref="A46:A49"/>
    <mergeCell ref="B46:B49"/>
    <mergeCell ref="J29:J35"/>
    <mergeCell ref="A36:A39"/>
    <mergeCell ref="B36:B39"/>
    <mergeCell ref="C36:C39"/>
    <mergeCell ref="J36:J39"/>
    <mergeCell ref="D26:E26"/>
    <mergeCell ref="D27:E27"/>
    <mergeCell ref="A29:A35"/>
    <mergeCell ref="B29:B35"/>
    <mergeCell ref="C29:C35"/>
    <mergeCell ref="D21:E21"/>
    <mergeCell ref="F21:G21"/>
    <mergeCell ref="H21:I21"/>
    <mergeCell ref="D22:E22"/>
    <mergeCell ref="F22:G22"/>
    <mergeCell ref="H22:I22"/>
    <mergeCell ref="D3:E3"/>
    <mergeCell ref="D4:E4"/>
    <mergeCell ref="A1359:J1359"/>
    <mergeCell ref="A1361:J1361"/>
    <mergeCell ref="A1363:J1363"/>
    <mergeCell ref="A1364:J1364"/>
    <mergeCell ref="A1365:J1365"/>
    <mergeCell ref="J6:J8"/>
    <mergeCell ref="A6:A8"/>
    <mergeCell ref="B6:B8"/>
    <mergeCell ref="C6:C8"/>
    <mergeCell ref="A19:A20"/>
    <mergeCell ref="B19:B20"/>
    <mergeCell ref="C9:J9"/>
    <mergeCell ref="A10:A12"/>
    <mergeCell ref="B10:B12"/>
    <mergeCell ref="C13:J13"/>
    <mergeCell ref="A14:A16"/>
    <mergeCell ref="B14:B16"/>
    <mergeCell ref="D475:E475"/>
    <mergeCell ref="D476:E476"/>
    <mergeCell ref="A18:I18"/>
    <mergeCell ref="C661:C662"/>
    <mergeCell ref="J661:J662"/>
    <mergeCell ref="A676:A678"/>
    <mergeCell ref="B676:B678"/>
    <mergeCell ref="C676:C678"/>
    <mergeCell ref="J676:J678"/>
    <mergeCell ref="A681:A682"/>
    <mergeCell ref="B681:B682"/>
    <mergeCell ref="J681:J682"/>
    <mergeCell ref="A691:A693"/>
    <mergeCell ref="B1416:J1416"/>
    <mergeCell ref="A1418:J1418"/>
    <mergeCell ref="B1561:J1561"/>
    <mergeCell ref="A1552:J1552"/>
    <mergeCell ref="A1554:J1554"/>
    <mergeCell ref="A1564:J1564"/>
    <mergeCell ref="A1565:J1565"/>
    <mergeCell ref="B1572:J1572"/>
    <mergeCell ref="A1465:B1465"/>
    <mergeCell ref="B1469:J1469"/>
    <mergeCell ref="A1472:J1472"/>
    <mergeCell ref="A1473:B1473"/>
    <mergeCell ref="A1474:B1474"/>
    <mergeCell ref="B1481:J1481"/>
    <mergeCell ref="A1484:J1484"/>
    <mergeCell ref="A1514:J1514"/>
    <mergeCell ref="A1515:B1515"/>
    <mergeCell ref="A1526:J1526"/>
    <mergeCell ref="A1527:B1527"/>
    <mergeCell ref="B1533:J1533"/>
    <mergeCell ref="A1551:J1551"/>
    <mergeCell ref="A1555:J1555"/>
    <mergeCell ref="B1548:J1548"/>
    <mergeCell ref="B691:B693"/>
    <mergeCell ref="C691:C693"/>
    <mergeCell ref="A696:A697"/>
    <mergeCell ref="B696:B697"/>
    <mergeCell ref="C696:C697"/>
    <mergeCell ref="A700:I700"/>
    <mergeCell ref="A701:A702"/>
    <mergeCell ref="B701:B702"/>
    <mergeCell ref="C701:C702"/>
    <mergeCell ref="D701:E702"/>
    <mergeCell ref="F701:I701"/>
    <mergeCell ref="J701:J702"/>
    <mergeCell ref="F702:G702"/>
    <mergeCell ref="H702:I702"/>
    <mergeCell ref="A661:A662"/>
    <mergeCell ref="B661:B662"/>
    <mergeCell ref="D703:E703"/>
    <mergeCell ref="F703:G703"/>
    <mergeCell ref="H703:I703"/>
    <mergeCell ref="D704:E704"/>
    <mergeCell ref="F704:G704"/>
    <mergeCell ref="H704:I704"/>
    <mergeCell ref="D705:E705"/>
    <mergeCell ref="F705:G705"/>
    <mergeCell ref="H705:I705"/>
    <mergeCell ref="D706:E706"/>
    <mergeCell ref="F706:G706"/>
    <mergeCell ref="H706:I706"/>
    <mergeCell ref="D707:E707"/>
    <mergeCell ref="F707:G707"/>
    <mergeCell ref="H707:I707"/>
    <mergeCell ref="D708:E708"/>
    <mergeCell ref="F708:G708"/>
    <mergeCell ref="H708:I708"/>
    <mergeCell ref="D709:E709"/>
    <mergeCell ref="F709:G709"/>
    <mergeCell ref="H709:I709"/>
    <mergeCell ref="D710:E710"/>
    <mergeCell ref="F710:G710"/>
    <mergeCell ref="H710:I710"/>
    <mergeCell ref="D716:E716"/>
    <mergeCell ref="D717:E717"/>
    <mergeCell ref="A719:A722"/>
    <mergeCell ref="B719:B722"/>
    <mergeCell ref="C719:C722"/>
    <mergeCell ref="J719:J721"/>
    <mergeCell ref="A723:A724"/>
    <mergeCell ref="B723:B724"/>
    <mergeCell ref="C723:C724"/>
    <mergeCell ref="J723:J724"/>
    <mergeCell ref="A725:A726"/>
    <mergeCell ref="B725:B726"/>
    <mergeCell ref="C725:C726"/>
    <mergeCell ref="J725:J726"/>
    <mergeCell ref="A727:A728"/>
    <mergeCell ref="B727:B728"/>
    <mergeCell ref="C727:C728"/>
    <mergeCell ref="J727:J728"/>
    <mergeCell ref="A729:A730"/>
    <mergeCell ref="B729:B730"/>
    <mergeCell ref="C729:C730"/>
    <mergeCell ref="J729:J730"/>
    <mergeCell ref="A731:A732"/>
    <mergeCell ref="B731:B732"/>
    <mergeCell ref="C731:C732"/>
    <mergeCell ref="J731:J732"/>
    <mergeCell ref="A733:A734"/>
    <mergeCell ref="B733:B734"/>
    <mergeCell ref="C733:C734"/>
    <mergeCell ref="J733:J734"/>
    <mergeCell ref="A735:A736"/>
    <mergeCell ref="B735:B736"/>
    <mergeCell ref="C735:C736"/>
    <mergeCell ref="J735:J736"/>
    <mergeCell ref="A737:A738"/>
    <mergeCell ref="B737:B738"/>
    <mergeCell ref="C737:C738"/>
    <mergeCell ref="J737:J738"/>
    <mergeCell ref="A739:A740"/>
    <mergeCell ref="B739:B740"/>
    <mergeCell ref="C739:C740"/>
    <mergeCell ref="J739:J740"/>
    <mergeCell ref="A741:A742"/>
    <mergeCell ref="B741:B742"/>
    <mergeCell ref="C741:C742"/>
    <mergeCell ref="J741:J742"/>
    <mergeCell ref="A743:A744"/>
    <mergeCell ref="B743:B744"/>
    <mergeCell ref="C743:C744"/>
    <mergeCell ref="J743:J744"/>
    <mergeCell ref="A745:A746"/>
    <mergeCell ref="B745:B746"/>
    <mergeCell ref="C745:C746"/>
    <mergeCell ref="J745:J746"/>
    <mergeCell ref="A747:A748"/>
    <mergeCell ref="B747:B748"/>
    <mergeCell ref="C747:C748"/>
    <mergeCell ref="J747:J748"/>
    <mergeCell ref="A749:A750"/>
    <mergeCell ref="B749:B750"/>
    <mergeCell ref="C749:C750"/>
    <mergeCell ref="J749:J750"/>
    <mergeCell ref="A751:A752"/>
    <mergeCell ref="B751:B752"/>
    <mergeCell ref="C751:C752"/>
    <mergeCell ref="J751:J752"/>
    <mergeCell ref="A753:A754"/>
    <mergeCell ref="B753:B754"/>
    <mergeCell ref="C753:C754"/>
    <mergeCell ref="J753:J754"/>
    <mergeCell ref="A755:A757"/>
    <mergeCell ref="B755:B757"/>
    <mergeCell ref="C755:C757"/>
    <mergeCell ref="J755:J757"/>
    <mergeCell ref="H768:I768"/>
    <mergeCell ref="D769:E769"/>
    <mergeCell ref="F769:G769"/>
    <mergeCell ref="H769:I769"/>
    <mergeCell ref="D770:E770"/>
    <mergeCell ref="F770:G770"/>
    <mergeCell ref="H770:I770"/>
    <mergeCell ref="D771:E771"/>
    <mergeCell ref="F771:G771"/>
    <mergeCell ref="H771:I771"/>
    <mergeCell ref="D772:E772"/>
    <mergeCell ref="F772:G772"/>
    <mergeCell ref="H772:I772"/>
    <mergeCell ref="D773:E773"/>
    <mergeCell ref="F773:G773"/>
    <mergeCell ref="H773:I773"/>
    <mergeCell ref="D774:E774"/>
    <mergeCell ref="F774:G774"/>
    <mergeCell ref="H774:I774"/>
    <mergeCell ref="D775:E775"/>
    <mergeCell ref="F775:G775"/>
    <mergeCell ref="H775:I775"/>
    <mergeCell ref="A781:A782"/>
    <mergeCell ref="B781:B782"/>
    <mergeCell ref="J781:J782"/>
    <mergeCell ref="D806:E806"/>
    <mergeCell ref="D807:E807"/>
    <mergeCell ref="A809:A811"/>
    <mergeCell ref="B809:B811"/>
    <mergeCell ref="C809:C811"/>
    <mergeCell ref="J809:J811"/>
    <mergeCell ref="D778:E778"/>
    <mergeCell ref="D779:E779"/>
    <mergeCell ref="A812:A814"/>
    <mergeCell ref="B812:B814"/>
    <mergeCell ref="A815:A817"/>
    <mergeCell ref="B815:B817"/>
    <mergeCell ref="A818:A820"/>
    <mergeCell ref="B818:B820"/>
    <mergeCell ref="A822:A824"/>
    <mergeCell ref="B822:B824"/>
    <mergeCell ref="A825:A827"/>
    <mergeCell ref="B825:B827"/>
    <mergeCell ref="A828:A830"/>
    <mergeCell ref="B828:B830"/>
    <mergeCell ref="A831:A833"/>
    <mergeCell ref="B831:B833"/>
    <mergeCell ref="A834:A836"/>
    <mergeCell ref="B834:B836"/>
    <mergeCell ref="A837:A839"/>
    <mergeCell ref="B837:B839"/>
    <mergeCell ref="J837:J839"/>
    <mergeCell ref="A841:A843"/>
    <mergeCell ref="B841:B843"/>
    <mergeCell ref="J841:J843"/>
    <mergeCell ref="D870:E870"/>
    <mergeCell ref="F870:G870"/>
    <mergeCell ref="H870:I870"/>
    <mergeCell ref="D881:E881"/>
    <mergeCell ref="D882:E882"/>
    <mergeCell ref="A884:A886"/>
    <mergeCell ref="B884:B886"/>
    <mergeCell ref="C884:C886"/>
    <mergeCell ref="J884:J886"/>
    <mergeCell ref="A887:A888"/>
    <mergeCell ref="B887:B888"/>
    <mergeCell ref="A862:I862"/>
    <mergeCell ref="A863:A864"/>
    <mergeCell ref="B863:B864"/>
    <mergeCell ref="C863:C864"/>
    <mergeCell ref="D863:E864"/>
    <mergeCell ref="F863:I863"/>
    <mergeCell ref="J863:J864"/>
    <mergeCell ref="F864:G864"/>
    <mergeCell ref="H864:I864"/>
    <mergeCell ref="D865:E865"/>
    <mergeCell ref="F865:G865"/>
    <mergeCell ref="H865:I865"/>
    <mergeCell ref="D866:E866"/>
    <mergeCell ref="F866:G866"/>
    <mergeCell ref="H866:I866"/>
    <mergeCell ref="D867:E867"/>
    <mergeCell ref="F867:G867"/>
    <mergeCell ref="H867:I867"/>
    <mergeCell ref="J909:J910"/>
    <mergeCell ref="A911:A913"/>
    <mergeCell ref="B911:B913"/>
    <mergeCell ref="A914:A916"/>
    <mergeCell ref="B914:B916"/>
    <mergeCell ref="J915:J916"/>
    <mergeCell ref="A917:A918"/>
    <mergeCell ref="B917:B918"/>
    <mergeCell ref="A919:A920"/>
    <mergeCell ref="B919:B920"/>
    <mergeCell ref="A889:A890"/>
    <mergeCell ref="B889:B890"/>
    <mergeCell ref="A891:A892"/>
    <mergeCell ref="B891:B892"/>
    <mergeCell ref="A893:A894"/>
    <mergeCell ref="B893:B894"/>
    <mergeCell ref="A895:A896"/>
    <mergeCell ref="B895:B896"/>
    <mergeCell ref="J895:J896"/>
    <mergeCell ref="A897:A898"/>
    <mergeCell ref="B897:B898"/>
    <mergeCell ref="A899:A900"/>
    <mergeCell ref="B899:B900"/>
    <mergeCell ref="A901:A902"/>
    <mergeCell ref="B901:B902"/>
    <mergeCell ref="A903:A904"/>
    <mergeCell ref="B903:B904"/>
    <mergeCell ref="J921:J922"/>
    <mergeCell ref="A923:A924"/>
    <mergeCell ref="B923:B924"/>
    <mergeCell ref="A925:A926"/>
    <mergeCell ref="B925:B926"/>
    <mergeCell ref="A938:I938"/>
    <mergeCell ref="A939:A940"/>
    <mergeCell ref="B939:B940"/>
    <mergeCell ref="C939:C940"/>
    <mergeCell ref="D939:E940"/>
    <mergeCell ref="F939:I939"/>
    <mergeCell ref="J939:J940"/>
    <mergeCell ref="F940:G940"/>
    <mergeCell ref="H940:I940"/>
    <mergeCell ref="D941:E941"/>
    <mergeCell ref="F941:G941"/>
    <mergeCell ref="H941:I941"/>
    <mergeCell ref="J992:J993"/>
    <mergeCell ref="A994:A995"/>
    <mergeCell ref="B994:B995"/>
    <mergeCell ref="A996:A997"/>
    <mergeCell ref="B996:B997"/>
    <mergeCell ref="J996:J997"/>
    <mergeCell ref="A998:A999"/>
    <mergeCell ref="B998:B999"/>
    <mergeCell ref="A1000:A1001"/>
    <mergeCell ref="B1000:B1001"/>
    <mergeCell ref="J1000:J1001"/>
    <mergeCell ref="H1013:I1013"/>
    <mergeCell ref="D1014:E1014"/>
    <mergeCell ref="F1014:G1014"/>
    <mergeCell ref="H1014:I1014"/>
    <mergeCell ref="D942:E942"/>
    <mergeCell ref="F942:G942"/>
    <mergeCell ref="H942:I942"/>
    <mergeCell ref="D943:E943"/>
    <mergeCell ref="F943:G943"/>
    <mergeCell ref="H943:I943"/>
    <mergeCell ref="D944:E944"/>
    <mergeCell ref="F944:G944"/>
    <mergeCell ref="H944:I944"/>
    <mergeCell ref="D945:E945"/>
    <mergeCell ref="F945:G945"/>
    <mergeCell ref="H945:I945"/>
    <mergeCell ref="J958:J959"/>
    <mergeCell ref="A976:A977"/>
    <mergeCell ref="B976:B977"/>
    <mergeCell ref="A968:A969"/>
    <mergeCell ref="B968:B969"/>
    <mergeCell ref="J1004:J1005"/>
    <mergeCell ref="F1005:G1005"/>
    <mergeCell ref="H1005:I1005"/>
    <mergeCell ref="D1006:E1006"/>
    <mergeCell ref="F1006:G1006"/>
    <mergeCell ref="H1006:I1006"/>
    <mergeCell ref="D1007:E1007"/>
    <mergeCell ref="F1007:G1007"/>
    <mergeCell ref="H1007:I1007"/>
    <mergeCell ref="J1007:J1013"/>
    <mergeCell ref="D1008:E1008"/>
    <mergeCell ref="F1008:G1008"/>
    <mergeCell ref="H1008:I1008"/>
    <mergeCell ref="D1009:E1009"/>
    <mergeCell ref="F1009:G1009"/>
    <mergeCell ref="H1009:I1009"/>
    <mergeCell ref="D1010:E1010"/>
    <mergeCell ref="F1010:G1010"/>
    <mergeCell ref="H1010:I1010"/>
    <mergeCell ref="D1011:E1011"/>
    <mergeCell ref="H570:I570"/>
    <mergeCell ref="D1015:E1015"/>
    <mergeCell ref="F1015:G1015"/>
    <mergeCell ref="H1015:I1015"/>
    <mergeCell ref="A1004:A1005"/>
    <mergeCell ref="B1004:B1005"/>
    <mergeCell ref="C1004:C1005"/>
    <mergeCell ref="D1004:E1005"/>
    <mergeCell ref="F1004:I1004"/>
    <mergeCell ref="A992:A993"/>
    <mergeCell ref="B992:B993"/>
    <mergeCell ref="A970:A971"/>
    <mergeCell ref="B970:B971"/>
    <mergeCell ref="A972:A973"/>
    <mergeCell ref="B972:B973"/>
    <mergeCell ref="A974:A975"/>
    <mergeCell ref="B974:B975"/>
    <mergeCell ref="A921:A922"/>
    <mergeCell ref="B921:B922"/>
    <mergeCell ref="A905:A906"/>
    <mergeCell ref="B905:B906"/>
    <mergeCell ref="A907:A908"/>
    <mergeCell ref="B907:B908"/>
    <mergeCell ref="A909:A910"/>
    <mergeCell ref="B909:B910"/>
    <mergeCell ref="C909:C910"/>
    <mergeCell ref="D868:E868"/>
    <mergeCell ref="F868:G868"/>
    <mergeCell ref="H868:I868"/>
    <mergeCell ref="D869:E869"/>
    <mergeCell ref="F869:G869"/>
    <mergeCell ref="H869:I869"/>
  </mergeCells>
  <pageMargins left="0.7" right="0.7" top="0.75" bottom="0.75" header="0.3" footer="0.3"/>
  <pageSetup paperSize="9" orientation="landscape" horizontalDpi="180" verticalDpi="180" r:id="rId1"/>
  <drawing r:id="rId2"/>
  <legacyDrawing r:id="rId3"/>
  <oleObjects>
    <mc:AlternateContent xmlns:mc="http://schemas.openxmlformats.org/markup-compatibility/2006">
      <mc:Choice Requires="x14">
        <oleObject progId="Equation.3" shapeId="1036" r:id="rId4">
          <objectPr defaultSize="0" autoPict="0" r:id="rId5">
            <anchor moveWithCells="1" sizeWithCells="1">
              <from>
                <xdr:col>0</xdr:col>
                <xdr:colOff>0</xdr:colOff>
                <xdr:row>1366</xdr:row>
                <xdr:rowOff>0</xdr:rowOff>
              </from>
              <to>
                <xdr:col>1</xdr:col>
                <xdr:colOff>704850</xdr:colOff>
                <xdr:row>1367</xdr:row>
                <xdr:rowOff>57150</xdr:rowOff>
              </to>
            </anchor>
          </objectPr>
        </oleObject>
      </mc:Choice>
      <mc:Fallback>
        <oleObject progId="Equation.3" shapeId="1036" r:id="rId4"/>
      </mc:Fallback>
    </mc:AlternateContent>
    <mc:AlternateContent xmlns:mc="http://schemas.openxmlformats.org/markup-compatibility/2006">
      <mc:Choice Requires="x14">
        <oleObject progId="Equation.3" shapeId="1035" r:id="rId6">
          <objectPr defaultSize="0" autoPict="0" r:id="rId7">
            <anchor moveWithCells="1" sizeWithCells="1">
              <from>
                <xdr:col>0</xdr:col>
                <xdr:colOff>19050</xdr:colOff>
                <xdr:row>1368</xdr:row>
                <xdr:rowOff>28575</xdr:rowOff>
              </from>
              <to>
                <xdr:col>1</xdr:col>
                <xdr:colOff>361950</xdr:colOff>
                <xdr:row>1369</xdr:row>
                <xdr:rowOff>28575</xdr:rowOff>
              </to>
            </anchor>
          </objectPr>
        </oleObject>
      </mc:Choice>
      <mc:Fallback>
        <oleObject progId="Equation.3" shapeId="1035" r:id="rId6"/>
      </mc:Fallback>
    </mc:AlternateContent>
    <mc:AlternateContent xmlns:mc="http://schemas.openxmlformats.org/markup-compatibility/2006">
      <mc:Choice Requires="x14">
        <oleObject progId="Equation.3" shapeId="1034" r:id="rId8">
          <objectPr defaultSize="0" autoPict="0" r:id="rId9">
            <anchor moveWithCells="1" sizeWithCells="1">
              <from>
                <xdr:col>0</xdr:col>
                <xdr:colOff>0</xdr:colOff>
                <xdr:row>1368</xdr:row>
                <xdr:rowOff>247650</xdr:rowOff>
              </from>
              <to>
                <xdr:col>1</xdr:col>
                <xdr:colOff>342900</xdr:colOff>
                <xdr:row>1370</xdr:row>
                <xdr:rowOff>19050</xdr:rowOff>
              </to>
            </anchor>
          </objectPr>
        </oleObject>
      </mc:Choice>
      <mc:Fallback>
        <oleObject progId="Equation.3" shapeId="1034" r:id="rId8"/>
      </mc:Fallback>
    </mc:AlternateContent>
    <mc:AlternateContent xmlns:mc="http://schemas.openxmlformats.org/markup-compatibility/2006">
      <mc:Choice Requires="x14">
        <oleObject progId="Equation.3" shapeId="1033" r:id="rId10">
          <objectPr defaultSize="0" autoPict="0" r:id="rId11">
            <anchor moveWithCells="1" sizeWithCells="1">
              <from>
                <xdr:col>0</xdr:col>
                <xdr:colOff>9525</xdr:colOff>
                <xdr:row>1370</xdr:row>
                <xdr:rowOff>19050</xdr:rowOff>
              </from>
              <to>
                <xdr:col>1</xdr:col>
                <xdr:colOff>552450</xdr:colOff>
                <xdr:row>1371</xdr:row>
                <xdr:rowOff>38100</xdr:rowOff>
              </to>
            </anchor>
          </objectPr>
        </oleObject>
      </mc:Choice>
      <mc:Fallback>
        <oleObject progId="Equation.3" shapeId="1033" r:id="rId10"/>
      </mc:Fallback>
    </mc:AlternateContent>
    <mc:AlternateContent xmlns:mc="http://schemas.openxmlformats.org/markup-compatibility/2006">
      <mc:Choice Requires="x14">
        <oleObject progId="Equation.3" shapeId="1031" r:id="rId12">
          <objectPr defaultSize="0" autoPict="0" r:id="rId13">
            <anchor moveWithCells="1" sizeWithCells="1">
              <from>
                <xdr:col>0</xdr:col>
                <xdr:colOff>0</xdr:colOff>
                <xdr:row>1374</xdr:row>
                <xdr:rowOff>0</xdr:rowOff>
              </from>
              <to>
                <xdr:col>1</xdr:col>
                <xdr:colOff>714375</xdr:colOff>
                <xdr:row>1375</xdr:row>
                <xdr:rowOff>47625</xdr:rowOff>
              </to>
            </anchor>
          </objectPr>
        </oleObject>
      </mc:Choice>
      <mc:Fallback>
        <oleObject progId="Equation.3" shapeId="1031" r:id="rId12"/>
      </mc:Fallback>
    </mc:AlternateContent>
    <mc:AlternateContent xmlns:mc="http://schemas.openxmlformats.org/markup-compatibility/2006">
      <mc:Choice Requires="x14">
        <oleObject progId="Equation.3" shapeId="1029" r:id="rId14">
          <objectPr defaultSize="0" autoPict="0" r:id="rId15">
            <anchor moveWithCells="1" sizeWithCells="1">
              <from>
                <xdr:col>0</xdr:col>
                <xdr:colOff>28575</xdr:colOff>
                <xdr:row>1376</xdr:row>
                <xdr:rowOff>28575</xdr:rowOff>
              </from>
              <to>
                <xdr:col>0</xdr:col>
                <xdr:colOff>209550</xdr:colOff>
                <xdr:row>1376</xdr:row>
                <xdr:rowOff>257175</xdr:rowOff>
              </to>
            </anchor>
          </objectPr>
        </oleObject>
      </mc:Choice>
      <mc:Fallback>
        <oleObject progId="Equation.3" shapeId="1029" r:id="rId14"/>
      </mc:Fallback>
    </mc:AlternateContent>
    <mc:AlternateContent xmlns:mc="http://schemas.openxmlformats.org/markup-compatibility/2006">
      <mc:Choice Requires="x14">
        <oleObject progId="Equation.3" shapeId="1027" r:id="rId16">
          <objectPr defaultSize="0" autoPict="0" r:id="rId17">
            <anchor moveWithCells="1" sizeWithCells="1">
              <from>
                <xdr:col>0</xdr:col>
                <xdr:colOff>228600</xdr:colOff>
                <xdr:row>1379</xdr:row>
                <xdr:rowOff>47625</xdr:rowOff>
              </from>
              <to>
                <xdr:col>1</xdr:col>
                <xdr:colOff>19050</xdr:colOff>
                <xdr:row>1380</xdr:row>
                <xdr:rowOff>0</xdr:rowOff>
              </to>
            </anchor>
          </objectPr>
        </oleObject>
      </mc:Choice>
      <mc:Fallback>
        <oleObject progId="Equation.3" shapeId="1027" r:id="rId16"/>
      </mc:Fallback>
    </mc:AlternateContent>
    <mc:AlternateContent xmlns:mc="http://schemas.openxmlformats.org/markup-compatibility/2006">
      <mc:Choice Requires="x14">
        <oleObject progId="Equation.3" shapeId="1026" r:id="rId18">
          <objectPr defaultSize="0" autoPict="0" r:id="rId19">
            <anchor moveWithCells="1" sizeWithCells="1">
              <from>
                <xdr:col>1</xdr:col>
                <xdr:colOff>9525</xdr:colOff>
                <xdr:row>1379</xdr:row>
                <xdr:rowOff>38100</xdr:rowOff>
              </from>
              <to>
                <xdr:col>1</xdr:col>
                <xdr:colOff>171450</xdr:colOff>
                <xdr:row>1380</xdr:row>
                <xdr:rowOff>38100</xdr:rowOff>
              </to>
            </anchor>
          </objectPr>
        </oleObject>
      </mc:Choice>
      <mc:Fallback>
        <oleObject progId="Equation.3" shapeId="1026" r:id="rId18"/>
      </mc:Fallback>
    </mc:AlternateContent>
    <mc:AlternateContent xmlns:mc="http://schemas.openxmlformats.org/markup-compatibility/2006">
      <mc:Choice Requires="x14">
        <oleObject progId="Equation.3" shapeId="1040" r:id="rId20">
          <objectPr defaultSize="0" autoPict="0" r:id="rId21">
            <anchor moveWithCells="1" sizeWithCells="1">
              <from>
                <xdr:col>0</xdr:col>
                <xdr:colOff>0</xdr:colOff>
                <xdr:row>1371</xdr:row>
                <xdr:rowOff>28575</xdr:rowOff>
              </from>
              <to>
                <xdr:col>0</xdr:col>
                <xdr:colOff>228600</xdr:colOff>
                <xdr:row>1372</xdr:row>
                <xdr:rowOff>28575</xdr:rowOff>
              </to>
            </anchor>
          </objectPr>
        </oleObject>
      </mc:Choice>
      <mc:Fallback>
        <oleObject progId="Equation.3" shapeId="1040" r:id="rId20"/>
      </mc:Fallback>
    </mc:AlternateContent>
    <mc:AlternateContent xmlns:mc="http://schemas.openxmlformats.org/markup-compatibility/2006">
      <mc:Choice Requires="x14">
        <oleObject progId="Equation.3" shapeId="1041" r:id="rId22">
          <objectPr defaultSize="0" autoPict="0" r:id="rId23">
            <anchor moveWithCells="1" sizeWithCells="1">
              <from>
                <xdr:col>0</xdr:col>
                <xdr:colOff>19050</xdr:colOff>
                <xdr:row>1375</xdr:row>
                <xdr:rowOff>28575</xdr:rowOff>
              </from>
              <to>
                <xdr:col>0</xdr:col>
                <xdr:colOff>200025</xdr:colOff>
                <xdr:row>1375</xdr:row>
                <xdr:rowOff>257175</xdr:rowOff>
              </to>
            </anchor>
          </objectPr>
        </oleObject>
      </mc:Choice>
      <mc:Fallback>
        <oleObject progId="Equation.3" shapeId="1041" r:id="rId22"/>
      </mc:Fallback>
    </mc:AlternateContent>
    <mc:AlternateContent xmlns:mc="http://schemas.openxmlformats.org/markup-compatibility/2006">
      <mc:Choice Requires="x14">
        <oleObject progId="Equation.3" shapeId="1042" r:id="rId24">
          <objectPr defaultSize="0" autoPict="0" r:id="rId25">
            <anchor moveWithCells="1" sizeWithCells="1">
              <from>
                <xdr:col>1</xdr:col>
                <xdr:colOff>0</xdr:colOff>
                <xdr:row>1387</xdr:row>
                <xdr:rowOff>0</xdr:rowOff>
              </from>
              <to>
                <xdr:col>1</xdr:col>
                <xdr:colOff>238125</xdr:colOff>
                <xdr:row>1388</xdr:row>
                <xdr:rowOff>28575</xdr:rowOff>
              </to>
            </anchor>
          </objectPr>
        </oleObject>
      </mc:Choice>
      <mc:Fallback>
        <oleObject progId="Equation.3" shapeId="1042" r:id="rId24"/>
      </mc:Fallback>
    </mc:AlternateContent>
    <mc:AlternateContent xmlns:mc="http://schemas.openxmlformats.org/markup-compatibility/2006">
      <mc:Choice Requires="x14">
        <oleObject progId="Equation.3" shapeId="1044" r:id="rId26">
          <objectPr defaultSize="0" autoPict="0" r:id="rId27">
            <anchor moveWithCells="1" sizeWithCells="1">
              <from>
                <xdr:col>1</xdr:col>
                <xdr:colOff>0</xdr:colOff>
                <xdr:row>1388</xdr:row>
                <xdr:rowOff>0</xdr:rowOff>
              </from>
              <to>
                <xdr:col>1</xdr:col>
                <xdr:colOff>352425</xdr:colOff>
                <xdr:row>1389</xdr:row>
                <xdr:rowOff>47625</xdr:rowOff>
              </to>
            </anchor>
          </objectPr>
        </oleObject>
      </mc:Choice>
      <mc:Fallback>
        <oleObject progId="Equation.3" shapeId="1044" r:id="rId26"/>
      </mc:Fallback>
    </mc:AlternateContent>
    <mc:AlternateContent xmlns:mc="http://schemas.openxmlformats.org/markup-compatibility/2006">
      <mc:Choice Requires="x14">
        <oleObject progId="Equation.3" shapeId="1045" r:id="rId28">
          <objectPr defaultSize="0" autoPict="0" r:id="rId29">
            <anchor moveWithCells="1" sizeWithCells="1">
              <from>
                <xdr:col>1</xdr:col>
                <xdr:colOff>0</xdr:colOff>
                <xdr:row>1389</xdr:row>
                <xdr:rowOff>0</xdr:rowOff>
              </from>
              <to>
                <xdr:col>1</xdr:col>
                <xdr:colOff>295275</xdr:colOff>
                <xdr:row>1390</xdr:row>
                <xdr:rowOff>28575</xdr:rowOff>
              </to>
            </anchor>
          </objectPr>
        </oleObject>
      </mc:Choice>
      <mc:Fallback>
        <oleObject progId="Equation.3" shapeId="1045" r:id="rId28"/>
      </mc:Fallback>
    </mc:AlternateContent>
    <mc:AlternateContent xmlns:mc="http://schemas.openxmlformats.org/markup-compatibility/2006">
      <mc:Choice Requires="x14">
        <oleObject progId="Equation.3" shapeId="1046" r:id="rId30">
          <objectPr defaultSize="0" autoPict="0" r:id="rId25">
            <anchor moveWithCells="1" sizeWithCells="1">
              <from>
                <xdr:col>1</xdr:col>
                <xdr:colOff>0</xdr:colOff>
                <xdr:row>1401</xdr:row>
                <xdr:rowOff>0</xdr:rowOff>
              </from>
              <to>
                <xdr:col>1</xdr:col>
                <xdr:colOff>238125</xdr:colOff>
                <xdr:row>1402</xdr:row>
                <xdr:rowOff>28575</xdr:rowOff>
              </to>
            </anchor>
          </objectPr>
        </oleObject>
      </mc:Choice>
      <mc:Fallback>
        <oleObject progId="Equation.3" shapeId="1046" r:id="rId30"/>
      </mc:Fallback>
    </mc:AlternateContent>
    <mc:AlternateContent xmlns:mc="http://schemas.openxmlformats.org/markup-compatibility/2006">
      <mc:Choice Requires="x14">
        <oleObject progId="Equation.3" shapeId="1048" r:id="rId31">
          <objectPr defaultSize="0" autoPict="0" r:id="rId29">
            <anchor moveWithCells="1" sizeWithCells="1">
              <from>
                <xdr:col>1</xdr:col>
                <xdr:colOff>0</xdr:colOff>
                <xdr:row>1403</xdr:row>
                <xdr:rowOff>0</xdr:rowOff>
              </from>
              <to>
                <xdr:col>1</xdr:col>
                <xdr:colOff>295275</xdr:colOff>
                <xdr:row>1404</xdr:row>
                <xdr:rowOff>28575</xdr:rowOff>
              </to>
            </anchor>
          </objectPr>
        </oleObject>
      </mc:Choice>
      <mc:Fallback>
        <oleObject progId="Equation.3" shapeId="1048" r:id="rId31"/>
      </mc:Fallback>
    </mc:AlternateContent>
    <mc:AlternateContent xmlns:mc="http://schemas.openxmlformats.org/markup-compatibility/2006">
      <mc:Choice Requires="x14">
        <oleObject progId="Equation.3" shapeId="1049" r:id="rId32">
          <objectPr defaultSize="0" autoPict="0" r:id="rId25">
            <anchor moveWithCells="1" sizeWithCells="1">
              <from>
                <xdr:col>1</xdr:col>
                <xdr:colOff>0</xdr:colOff>
                <xdr:row>1414</xdr:row>
                <xdr:rowOff>0</xdr:rowOff>
              </from>
              <to>
                <xdr:col>1</xdr:col>
                <xdr:colOff>238125</xdr:colOff>
                <xdr:row>1415</xdr:row>
                <xdr:rowOff>28575</xdr:rowOff>
              </to>
            </anchor>
          </objectPr>
        </oleObject>
      </mc:Choice>
      <mc:Fallback>
        <oleObject progId="Equation.3" shapeId="1049" r:id="rId32"/>
      </mc:Fallback>
    </mc:AlternateContent>
    <mc:AlternateContent xmlns:mc="http://schemas.openxmlformats.org/markup-compatibility/2006">
      <mc:Choice Requires="x14">
        <oleObject progId="Equation.3" shapeId="1050" r:id="rId33">
          <objectPr defaultSize="0" autoPict="0" r:id="rId27">
            <anchor moveWithCells="1" sizeWithCells="1">
              <from>
                <xdr:col>1</xdr:col>
                <xdr:colOff>0</xdr:colOff>
                <xdr:row>1415</xdr:row>
                <xdr:rowOff>0</xdr:rowOff>
              </from>
              <to>
                <xdr:col>1</xdr:col>
                <xdr:colOff>352425</xdr:colOff>
                <xdr:row>1416</xdr:row>
                <xdr:rowOff>47625</xdr:rowOff>
              </to>
            </anchor>
          </objectPr>
        </oleObject>
      </mc:Choice>
      <mc:Fallback>
        <oleObject progId="Equation.3" shapeId="1050" r:id="rId33"/>
      </mc:Fallback>
    </mc:AlternateContent>
    <mc:AlternateContent xmlns:mc="http://schemas.openxmlformats.org/markup-compatibility/2006">
      <mc:Choice Requires="x14">
        <oleObject progId="Equation.3" shapeId="1051" r:id="rId34">
          <objectPr defaultSize="0" autoPict="0" r:id="rId29">
            <anchor moveWithCells="1" sizeWithCells="1">
              <from>
                <xdr:col>1</xdr:col>
                <xdr:colOff>0</xdr:colOff>
                <xdr:row>1416</xdr:row>
                <xdr:rowOff>0</xdr:rowOff>
              </from>
              <to>
                <xdr:col>1</xdr:col>
                <xdr:colOff>295275</xdr:colOff>
                <xdr:row>1417</xdr:row>
                <xdr:rowOff>28575</xdr:rowOff>
              </to>
            </anchor>
          </objectPr>
        </oleObject>
      </mc:Choice>
      <mc:Fallback>
        <oleObject progId="Equation.3" shapeId="1051" r:id="rId34"/>
      </mc:Fallback>
    </mc:AlternateContent>
    <mc:AlternateContent xmlns:mc="http://schemas.openxmlformats.org/markup-compatibility/2006">
      <mc:Choice Requires="x14">
        <oleObject progId="Equation.3" shapeId="1052" r:id="rId35">
          <objectPr defaultSize="0" autoPict="0" r:id="rId25">
            <anchor moveWithCells="1" sizeWithCells="1">
              <from>
                <xdr:col>1</xdr:col>
                <xdr:colOff>0</xdr:colOff>
                <xdr:row>1449</xdr:row>
                <xdr:rowOff>0</xdr:rowOff>
              </from>
              <to>
                <xdr:col>1</xdr:col>
                <xdr:colOff>238125</xdr:colOff>
                <xdr:row>1450</xdr:row>
                <xdr:rowOff>28575</xdr:rowOff>
              </to>
            </anchor>
          </objectPr>
        </oleObject>
      </mc:Choice>
      <mc:Fallback>
        <oleObject progId="Equation.3" shapeId="1052" r:id="rId35"/>
      </mc:Fallback>
    </mc:AlternateContent>
    <mc:AlternateContent xmlns:mc="http://schemas.openxmlformats.org/markup-compatibility/2006">
      <mc:Choice Requires="x14">
        <oleObject progId="Equation.3" shapeId="1053" r:id="rId36">
          <objectPr defaultSize="0" autoPict="0" r:id="rId27">
            <anchor moveWithCells="1" sizeWithCells="1">
              <from>
                <xdr:col>1</xdr:col>
                <xdr:colOff>0</xdr:colOff>
                <xdr:row>1450</xdr:row>
                <xdr:rowOff>0</xdr:rowOff>
              </from>
              <to>
                <xdr:col>1</xdr:col>
                <xdr:colOff>352425</xdr:colOff>
                <xdr:row>1451</xdr:row>
                <xdr:rowOff>47625</xdr:rowOff>
              </to>
            </anchor>
          </objectPr>
        </oleObject>
      </mc:Choice>
      <mc:Fallback>
        <oleObject progId="Equation.3" shapeId="1053" r:id="rId36"/>
      </mc:Fallback>
    </mc:AlternateContent>
    <mc:AlternateContent xmlns:mc="http://schemas.openxmlformats.org/markup-compatibility/2006">
      <mc:Choice Requires="x14">
        <oleObject progId="Equation.3" shapeId="1054" r:id="rId37">
          <objectPr defaultSize="0" autoPict="0" r:id="rId29">
            <anchor moveWithCells="1" sizeWithCells="1">
              <from>
                <xdr:col>1</xdr:col>
                <xdr:colOff>0</xdr:colOff>
                <xdr:row>1451</xdr:row>
                <xdr:rowOff>0</xdr:rowOff>
              </from>
              <to>
                <xdr:col>1</xdr:col>
                <xdr:colOff>295275</xdr:colOff>
                <xdr:row>1452</xdr:row>
                <xdr:rowOff>28575</xdr:rowOff>
              </to>
            </anchor>
          </objectPr>
        </oleObject>
      </mc:Choice>
      <mc:Fallback>
        <oleObject progId="Equation.3" shapeId="1054" r:id="rId37"/>
      </mc:Fallback>
    </mc:AlternateContent>
    <mc:AlternateContent xmlns:mc="http://schemas.openxmlformats.org/markup-compatibility/2006">
      <mc:Choice Requires="x14">
        <oleObject progId="Equation.3" shapeId="1055" r:id="rId38">
          <objectPr defaultSize="0" autoPict="0" r:id="rId25">
            <anchor moveWithCells="1" sizeWithCells="1">
              <from>
                <xdr:col>1</xdr:col>
                <xdr:colOff>0</xdr:colOff>
                <xdr:row>1459</xdr:row>
                <xdr:rowOff>0</xdr:rowOff>
              </from>
              <to>
                <xdr:col>1</xdr:col>
                <xdr:colOff>238125</xdr:colOff>
                <xdr:row>1460</xdr:row>
                <xdr:rowOff>28575</xdr:rowOff>
              </to>
            </anchor>
          </objectPr>
        </oleObject>
      </mc:Choice>
      <mc:Fallback>
        <oleObject progId="Equation.3" shapeId="1055" r:id="rId38"/>
      </mc:Fallback>
    </mc:AlternateContent>
    <mc:AlternateContent xmlns:mc="http://schemas.openxmlformats.org/markup-compatibility/2006">
      <mc:Choice Requires="x14">
        <oleObject progId="Equation.3" shapeId="1056" r:id="rId39">
          <objectPr defaultSize="0" autoPict="0" r:id="rId27">
            <anchor moveWithCells="1" sizeWithCells="1">
              <from>
                <xdr:col>1</xdr:col>
                <xdr:colOff>0</xdr:colOff>
                <xdr:row>1460</xdr:row>
                <xdr:rowOff>0</xdr:rowOff>
              </from>
              <to>
                <xdr:col>1</xdr:col>
                <xdr:colOff>352425</xdr:colOff>
                <xdr:row>1461</xdr:row>
                <xdr:rowOff>47625</xdr:rowOff>
              </to>
            </anchor>
          </objectPr>
        </oleObject>
      </mc:Choice>
      <mc:Fallback>
        <oleObject progId="Equation.3" shapeId="1056" r:id="rId39"/>
      </mc:Fallback>
    </mc:AlternateContent>
    <mc:AlternateContent xmlns:mc="http://schemas.openxmlformats.org/markup-compatibility/2006">
      <mc:Choice Requires="x14">
        <oleObject progId="Equation.3" shapeId="1057" r:id="rId40">
          <objectPr defaultSize="0" autoPict="0" r:id="rId29">
            <anchor moveWithCells="1" sizeWithCells="1">
              <from>
                <xdr:col>1</xdr:col>
                <xdr:colOff>0</xdr:colOff>
                <xdr:row>1461</xdr:row>
                <xdr:rowOff>0</xdr:rowOff>
              </from>
              <to>
                <xdr:col>1</xdr:col>
                <xdr:colOff>295275</xdr:colOff>
                <xdr:row>1462</xdr:row>
                <xdr:rowOff>28575</xdr:rowOff>
              </to>
            </anchor>
          </objectPr>
        </oleObject>
      </mc:Choice>
      <mc:Fallback>
        <oleObject progId="Equation.3" shapeId="1057" r:id="rId40"/>
      </mc:Fallback>
    </mc:AlternateContent>
    <mc:AlternateContent xmlns:mc="http://schemas.openxmlformats.org/markup-compatibility/2006">
      <mc:Choice Requires="x14">
        <oleObject progId="Equation.3" shapeId="1058" r:id="rId41">
          <objectPr defaultSize="0" autoPict="0" r:id="rId25">
            <anchor moveWithCells="1" sizeWithCells="1">
              <from>
                <xdr:col>1</xdr:col>
                <xdr:colOff>0</xdr:colOff>
                <xdr:row>1463</xdr:row>
                <xdr:rowOff>0</xdr:rowOff>
              </from>
              <to>
                <xdr:col>1</xdr:col>
                <xdr:colOff>238125</xdr:colOff>
                <xdr:row>1463</xdr:row>
                <xdr:rowOff>0</xdr:rowOff>
              </to>
            </anchor>
          </objectPr>
        </oleObject>
      </mc:Choice>
      <mc:Fallback>
        <oleObject progId="Equation.3" shapeId="1058" r:id="rId41"/>
      </mc:Fallback>
    </mc:AlternateContent>
    <mc:AlternateContent xmlns:mc="http://schemas.openxmlformats.org/markup-compatibility/2006">
      <mc:Choice Requires="x14">
        <oleObject progId="Equation.3" shapeId="1060" r:id="rId42">
          <objectPr defaultSize="0" autoPict="0" r:id="rId29">
            <anchor moveWithCells="1" sizeWithCells="1">
              <from>
                <xdr:col>1</xdr:col>
                <xdr:colOff>0</xdr:colOff>
                <xdr:row>1463</xdr:row>
                <xdr:rowOff>0</xdr:rowOff>
              </from>
              <to>
                <xdr:col>1</xdr:col>
                <xdr:colOff>295275</xdr:colOff>
                <xdr:row>1463</xdr:row>
                <xdr:rowOff>0</xdr:rowOff>
              </to>
            </anchor>
          </objectPr>
        </oleObject>
      </mc:Choice>
      <mc:Fallback>
        <oleObject progId="Equation.3" shapeId="1060" r:id="rId42"/>
      </mc:Fallback>
    </mc:AlternateContent>
    <mc:AlternateContent xmlns:mc="http://schemas.openxmlformats.org/markup-compatibility/2006">
      <mc:Choice Requires="x14">
        <oleObject progId="Equation.3" shapeId="1061" r:id="rId43">
          <objectPr defaultSize="0" autoPict="0" r:id="rId25">
            <anchor moveWithCells="1" sizeWithCells="1">
              <from>
                <xdr:col>1</xdr:col>
                <xdr:colOff>0</xdr:colOff>
                <xdr:row>1463</xdr:row>
                <xdr:rowOff>0</xdr:rowOff>
              </from>
              <to>
                <xdr:col>1</xdr:col>
                <xdr:colOff>238125</xdr:colOff>
                <xdr:row>1463</xdr:row>
                <xdr:rowOff>0</xdr:rowOff>
              </to>
            </anchor>
          </objectPr>
        </oleObject>
      </mc:Choice>
      <mc:Fallback>
        <oleObject progId="Equation.3" shapeId="1061" r:id="rId43"/>
      </mc:Fallback>
    </mc:AlternateContent>
    <mc:AlternateContent xmlns:mc="http://schemas.openxmlformats.org/markup-compatibility/2006">
      <mc:Choice Requires="x14">
        <oleObject progId="Equation.3" shapeId="1065" r:id="rId44">
          <objectPr defaultSize="0" autoPict="0" r:id="rId27">
            <anchor moveWithCells="1" sizeWithCells="1">
              <from>
                <xdr:col>1</xdr:col>
                <xdr:colOff>0</xdr:colOff>
                <xdr:row>1463</xdr:row>
                <xdr:rowOff>0</xdr:rowOff>
              </from>
              <to>
                <xdr:col>1</xdr:col>
                <xdr:colOff>352425</xdr:colOff>
                <xdr:row>1463</xdr:row>
                <xdr:rowOff>0</xdr:rowOff>
              </to>
            </anchor>
          </objectPr>
        </oleObject>
      </mc:Choice>
      <mc:Fallback>
        <oleObject progId="Equation.3" shapeId="1065" r:id="rId44"/>
      </mc:Fallback>
    </mc:AlternateContent>
    <mc:AlternateContent xmlns:mc="http://schemas.openxmlformats.org/markup-compatibility/2006">
      <mc:Choice Requires="x14">
        <oleObject progId="Equation.3" shapeId="1066" r:id="rId45">
          <objectPr defaultSize="0" autoPict="0" r:id="rId25">
            <anchor moveWithCells="1" sizeWithCells="1">
              <from>
                <xdr:col>1</xdr:col>
                <xdr:colOff>0</xdr:colOff>
                <xdr:row>1467</xdr:row>
                <xdr:rowOff>0</xdr:rowOff>
              </from>
              <to>
                <xdr:col>1</xdr:col>
                <xdr:colOff>238125</xdr:colOff>
                <xdr:row>1468</xdr:row>
                <xdr:rowOff>28575</xdr:rowOff>
              </to>
            </anchor>
          </objectPr>
        </oleObject>
      </mc:Choice>
      <mc:Fallback>
        <oleObject progId="Equation.3" shapeId="1066" r:id="rId45"/>
      </mc:Fallback>
    </mc:AlternateContent>
    <mc:AlternateContent xmlns:mc="http://schemas.openxmlformats.org/markup-compatibility/2006">
      <mc:Choice Requires="x14">
        <oleObject progId="Equation.3" shapeId="1067" r:id="rId46">
          <objectPr defaultSize="0" autoPict="0" r:id="rId27">
            <anchor moveWithCells="1" sizeWithCells="1">
              <from>
                <xdr:col>1</xdr:col>
                <xdr:colOff>0</xdr:colOff>
                <xdr:row>1468</xdr:row>
                <xdr:rowOff>0</xdr:rowOff>
              </from>
              <to>
                <xdr:col>1</xdr:col>
                <xdr:colOff>352425</xdr:colOff>
                <xdr:row>1469</xdr:row>
                <xdr:rowOff>47625</xdr:rowOff>
              </to>
            </anchor>
          </objectPr>
        </oleObject>
      </mc:Choice>
      <mc:Fallback>
        <oleObject progId="Equation.3" shapeId="1067" r:id="rId46"/>
      </mc:Fallback>
    </mc:AlternateContent>
    <mc:AlternateContent xmlns:mc="http://schemas.openxmlformats.org/markup-compatibility/2006">
      <mc:Choice Requires="x14">
        <oleObject progId="Equation.3" shapeId="1068" r:id="rId47">
          <objectPr defaultSize="0" autoPict="0" r:id="rId29">
            <anchor moveWithCells="1" sizeWithCells="1">
              <from>
                <xdr:col>1</xdr:col>
                <xdr:colOff>0</xdr:colOff>
                <xdr:row>1469</xdr:row>
                <xdr:rowOff>0</xdr:rowOff>
              </from>
              <to>
                <xdr:col>1</xdr:col>
                <xdr:colOff>295275</xdr:colOff>
                <xdr:row>1470</xdr:row>
                <xdr:rowOff>28575</xdr:rowOff>
              </to>
            </anchor>
          </objectPr>
        </oleObject>
      </mc:Choice>
      <mc:Fallback>
        <oleObject progId="Equation.3" shapeId="1068" r:id="rId47"/>
      </mc:Fallback>
    </mc:AlternateContent>
    <mc:AlternateContent xmlns:mc="http://schemas.openxmlformats.org/markup-compatibility/2006">
      <mc:Choice Requires="x14">
        <oleObject progId="Equation.3" shapeId="1069" r:id="rId48">
          <objectPr defaultSize="0" autoPict="0" r:id="rId25">
            <anchor moveWithCells="1" sizeWithCells="1">
              <from>
                <xdr:col>1</xdr:col>
                <xdr:colOff>0</xdr:colOff>
                <xdr:row>1479</xdr:row>
                <xdr:rowOff>0</xdr:rowOff>
              </from>
              <to>
                <xdr:col>1</xdr:col>
                <xdr:colOff>238125</xdr:colOff>
                <xdr:row>1480</xdr:row>
                <xdr:rowOff>28575</xdr:rowOff>
              </to>
            </anchor>
          </objectPr>
        </oleObject>
      </mc:Choice>
      <mc:Fallback>
        <oleObject progId="Equation.3" shapeId="1069" r:id="rId48"/>
      </mc:Fallback>
    </mc:AlternateContent>
    <mc:AlternateContent xmlns:mc="http://schemas.openxmlformats.org/markup-compatibility/2006">
      <mc:Choice Requires="x14">
        <oleObject progId="Equation.3" shapeId="1070" r:id="rId49">
          <objectPr defaultSize="0" autoPict="0" r:id="rId27">
            <anchor moveWithCells="1" sizeWithCells="1">
              <from>
                <xdr:col>1</xdr:col>
                <xdr:colOff>0</xdr:colOff>
                <xdr:row>1480</xdr:row>
                <xdr:rowOff>0</xdr:rowOff>
              </from>
              <to>
                <xdr:col>1</xdr:col>
                <xdr:colOff>352425</xdr:colOff>
                <xdr:row>1481</xdr:row>
                <xdr:rowOff>47625</xdr:rowOff>
              </to>
            </anchor>
          </objectPr>
        </oleObject>
      </mc:Choice>
      <mc:Fallback>
        <oleObject progId="Equation.3" shapeId="1070" r:id="rId49"/>
      </mc:Fallback>
    </mc:AlternateContent>
    <mc:AlternateContent xmlns:mc="http://schemas.openxmlformats.org/markup-compatibility/2006">
      <mc:Choice Requires="x14">
        <oleObject progId="Equation.3" shapeId="1071" r:id="rId50">
          <objectPr defaultSize="0" autoPict="0" r:id="rId29">
            <anchor moveWithCells="1" sizeWithCells="1">
              <from>
                <xdr:col>1</xdr:col>
                <xdr:colOff>0</xdr:colOff>
                <xdr:row>1481</xdr:row>
                <xdr:rowOff>0</xdr:rowOff>
              </from>
              <to>
                <xdr:col>1</xdr:col>
                <xdr:colOff>295275</xdr:colOff>
                <xdr:row>1482</xdr:row>
                <xdr:rowOff>28575</xdr:rowOff>
              </to>
            </anchor>
          </objectPr>
        </oleObject>
      </mc:Choice>
      <mc:Fallback>
        <oleObject progId="Equation.3" shapeId="1071" r:id="rId50"/>
      </mc:Fallback>
    </mc:AlternateContent>
    <mc:AlternateContent xmlns:mc="http://schemas.openxmlformats.org/markup-compatibility/2006">
      <mc:Choice Requires="x14">
        <oleObject progId="Equation.3" shapeId="1072" r:id="rId51">
          <objectPr defaultSize="0" autoPict="0" r:id="rId52">
            <anchor moveWithCells="1" sizeWithCells="1">
              <from>
                <xdr:col>0</xdr:col>
                <xdr:colOff>352425</xdr:colOff>
                <xdr:row>1491</xdr:row>
                <xdr:rowOff>190500</xdr:rowOff>
              </from>
              <to>
                <xdr:col>1</xdr:col>
                <xdr:colOff>876300</xdr:colOff>
                <xdr:row>1493</xdr:row>
                <xdr:rowOff>28575</xdr:rowOff>
              </to>
            </anchor>
          </objectPr>
        </oleObject>
      </mc:Choice>
      <mc:Fallback>
        <oleObject progId="Equation.3" shapeId="1072" r:id="rId51"/>
      </mc:Fallback>
    </mc:AlternateContent>
    <mc:AlternateContent xmlns:mc="http://schemas.openxmlformats.org/markup-compatibility/2006">
      <mc:Choice Requires="x14">
        <oleObject progId="Equation.3" shapeId="1073" r:id="rId53">
          <objectPr defaultSize="0" autoPict="0" r:id="rId54">
            <anchor moveWithCells="1" sizeWithCells="1">
              <from>
                <xdr:col>0</xdr:col>
                <xdr:colOff>352425</xdr:colOff>
                <xdr:row>1492</xdr:row>
                <xdr:rowOff>190500</xdr:rowOff>
              </from>
              <to>
                <xdr:col>1</xdr:col>
                <xdr:colOff>904875</xdr:colOff>
                <xdr:row>1494</xdr:row>
                <xdr:rowOff>38100</xdr:rowOff>
              </to>
            </anchor>
          </objectPr>
        </oleObject>
      </mc:Choice>
      <mc:Fallback>
        <oleObject progId="Equation.3" shapeId="1073" r:id="rId53"/>
      </mc:Fallback>
    </mc:AlternateContent>
    <mc:AlternateContent xmlns:mc="http://schemas.openxmlformats.org/markup-compatibility/2006">
      <mc:Choice Requires="x14">
        <oleObject progId="Equation.3" shapeId="1075" r:id="rId55">
          <objectPr defaultSize="0" autoPict="0" r:id="rId25">
            <anchor moveWithCells="1" sizeWithCells="1">
              <from>
                <xdr:col>1</xdr:col>
                <xdr:colOff>0</xdr:colOff>
                <xdr:row>1531</xdr:row>
                <xdr:rowOff>0</xdr:rowOff>
              </from>
              <to>
                <xdr:col>1</xdr:col>
                <xdr:colOff>238125</xdr:colOff>
                <xdr:row>1532</xdr:row>
                <xdr:rowOff>28575</xdr:rowOff>
              </to>
            </anchor>
          </objectPr>
        </oleObject>
      </mc:Choice>
      <mc:Fallback>
        <oleObject progId="Equation.3" shapeId="1075" r:id="rId55"/>
      </mc:Fallback>
    </mc:AlternateContent>
    <mc:AlternateContent xmlns:mc="http://schemas.openxmlformats.org/markup-compatibility/2006">
      <mc:Choice Requires="x14">
        <oleObject progId="Equation.3" shapeId="1076" r:id="rId56">
          <objectPr defaultSize="0" autoPict="0" r:id="rId27">
            <anchor moveWithCells="1" sizeWithCells="1">
              <from>
                <xdr:col>1</xdr:col>
                <xdr:colOff>0</xdr:colOff>
                <xdr:row>1532</xdr:row>
                <xdr:rowOff>0</xdr:rowOff>
              </from>
              <to>
                <xdr:col>1</xdr:col>
                <xdr:colOff>352425</xdr:colOff>
                <xdr:row>1533</xdr:row>
                <xdr:rowOff>47625</xdr:rowOff>
              </to>
            </anchor>
          </objectPr>
        </oleObject>
      </mc:Choice>
      <mc:Fallback>
        <oleObject progId="Equation.3" shapeId="1076" r:id="rId56"/>
      </mc:Fallback>
    </mc:AlternateContent>
    <mc:AlternateContent xmlns:mc="http://schemas.openxmlformats.org/markup-compatibility/2006">
      <mc:Choice Requires="x14">
        <oleObject progId="Equation.3" shapeId="1077" r:id="rId57">
          <objectPr defaultSize="0" autoPict="0" r:id="rId29">
            <anchor moveWithCells="1" sizeWithCells="1">
              <from>
                <xdr:col>1</xdr:col>
                <xdr:colOff>0</xdr:colOff>
                <xdr:row>1533</xdr:row>
                <xdr:rowOff>0</xdr:rowOff>
              </from>
              <to>
                <xdr:col>1</xdr:col>
                <xdr:colOff>295275</xdr:colOff>
                <xdr:row>1534</xdr:row>
                <xdr:rowOff>28575</xdr:rowOff>
              </to>
            </anchor>
          </objectPr>
        </oleObject>
      </mc:Choice>
      <mc:Fallback>
        <oleObject progId="Equation.3" shapeId="1077" r:id="rId57"/>
      </mc:Fallback>
    </mc:AlternateContent>
    <mc:AlternateContent xmlns:mc="http://schemas.openxmlformats.org/markup-compatibility/2006">
      <mc:Choice Requires="x14">
        <oleObject progId="Equation.3" shapeId="1078" r:id="rId58">
          <objectPr defaultSize="0" autoPict="0" r:id="rId25">
            <anchor moveWithCells="1" sizeWithCells="1">
              <from>
                <xdr:col>1</xdr:col>
                <xdr:colOff>0</xdr:colOff>
                <xdr:row>1559</xdr:row>
                <xdr:rowOff>0</xdr:rowOff>
              </from>
              <to>
                <xdr:col>1</xdr:col>
                <xdr:colOff>238125</xdr:colOff>
                <xdr:row>1560</xdr:row>
                <xdr:rowOff>28575</xdr:rowOff>
              </to>
            </anchor>
          </objectPr>
        </oleObject>
      </mc:Choice>
      <mc:Fallback>
        <oleObject progId="Equation.3" shapeId="1078" r:id="rId58"/>
      </mc:Fallback>
    </mc:AlternateContent>
    <mc:AlternateContent xmlns:mc="http://schemas.openxmlformats.org/markup-compatibility/2006">
      <mc:Choice Requires="x14">
        <oleObject progId="Equation.3" shapeId="1080" r:id="rId59">
          <objectPr defaultSize="0" autoPict="0" r:id="rId29">
            <anchor moveWithCells="1" sizeWithCells="1">
              <from>
                <xdr:col>1</xdr:col>
                <xdr:colOff>0</xdr:colOff>
                <xdr:row>1561</xdr:row>
                <xdr:rowOff>0</xdr:rowOff>
              </from>
              <to>
                <xdr:col>1</xdr:col>
                <xdr:colOff>295275</xdr:colOff>
                <xdr:row>1562</xdr:row>
                <xdr:rowOff>28575</xdr:rowOff>
              </to>
            </anchor>
          </objectPr>
        </oleObject>
      </mc:Choice>
      <mc:Fallback>
        <oleObject progId="Equation.3" shapeId="1080" r:id="rId59"/>
      </mc:Fallback>
    </mc:AlternateContent>
    <mc:AlternateContent xmlns:mc="http://schemas.openxmlformats.org/markup-compatibility/2006">
      <mc:Choice Requires="x14">
        <oleObject progId="Equation.3" shapeId="1081" r:id="rId60">
          <objectPr defaultSize="0" autoPict="0" r:id="rId25">
            <anchor moveWithCells="1" sizeWithCells="1">
              <from>
                <xdr:col>1</xdr:col>
                <xdr:colOff>0</xdr:colOff>
                <xdr:row>1559</xdr:row>
                <xdr:rowOff>0</xdr:rowOff>
              </from>
              <to>
                <xdr:col>1</xdr:col>
                <xdr:colOff>238125</xdr:colOff>
                <xdr:row>1560</xdr:row>
                <xdr:rowOff>28575</xdr:rowOff>
              </to>
            </anchor>
          </objectPr>
        </oleObject>
      </mc:Choice>
      <mc:Fallback>
        <oleObject progId="Equation.3" shapeId="1081" r:id="rId60"/>
      </mc:Fallback>
    </mc:AlternateContent>
    <mc:AlternateContent xmlns:mc="http://schemas.openxmlformats.org/markup-compatibility/2006">
      <mc:Choice Requires="x14">
        <oleObject progId="Equation.3" shapeId="1082" r:id="rId61">
          <objectPr defaultSize="0" autoPict="0" r:id="rId27">
            <anchor moveWithCells="1" sizeWithCells="1">
              <from>
                <xdr:col>1</xdr:col>
                <xdr:colOff>0</xdr:colOff>
                <xdr:row>1560</xdr:row>
                <xdr:rowOff>0</xdr:rowOff>
              </from>
              <to>
                <xdr:col>1</xdr:col>
                <xdr:colOff>352425</xdr:colOff>
                <xdr:row>1561</xdr:row>
                <xdr:rowOff>47625</xdr:rowOff>
              </to>
            </anchor>
          </objectPr>
        </oleObject>
      </mc:Choice>
      <mc:Fallback>
        <oleObject progId="Equation.3" shapeId="1082" r:id="rId61"/>
      </mc:Fallback>
    </mc:AlternateContent>
    <mc:AlternateContent xmlns:mc="http://schemas.openxmlformats.org/markup-compatibility/2006">
      <mc:Choice Requires="x14">
        <oleObject progId="Equation.3" shapeId="1083" r:id="rId62">
          <objectPr defaultSize="0" autoPict="0" r:id="rId25">
            <anchor moveWithCells="1" sizeWithCells="1">
              <from>
                <xdr:col>1</xdr:col>
                <xdr:colOff>0</xdr:colOff>
                <xdr:row>1570</xdr:row>
                <xdr:rowOff>0</xdr:rowOff>
              </from>
              <to>
                <xdr:col>1</xdr:col>
                <xdr:colOff>238125</xdr:colOff>
                <xdr:row>1571</xdr:row>
                <xdr:rowOff>28575</xdr:rowOff>
              </to>
            </anchor>
          </objectPr>
        </oleObject>
      </mc:Choice>
      <mc:Fallback>
        <oleObject progId="Equation.3" shapeId="1083" r:id="rId62"/>
      </mc:Fallback>
    </mc:AlternateContent>
    <mc:AlternateContent xmlns:mc="http://schemas.openxmlformats.org/markup-compatibility/2006">
      <mc:Choice Requires="x14">
        <oleObject progId="Equation.3" shapeId="1084" r:id="rId63">
          <objectPr defaultSize="0" autoPict="0" r:id="rId29">
            <anchor moveWithCells="1" sizeWithCells="1">
              <from>
                <xdr:col>1</xdr:col>
                <xdr:colOff>0</xdr:colOff>
                <xdr:row>1572</xdr:row>
                <xdr:rowOff>0</xdr:rowOff>
              </from>
              <to>
                <xdr:col>1</xdr:col>
                <xdr:colOff>295275</xdr:colOff>
                <xdr:row>1573</xdr:row>
                <xdr:rowOff>28575</xdr:rowOff>
              </to>
            </anchor>
          </objectPr>
        </oleObject>
      </mc:Choice>
      <mc:Fallback>
        <oleObject progId="Equation.3" shapeId="1084" r:id="rId63"/>
      </mc:Fallback>
    </mc:AlternateContent>
    <mc:AlternateContent xmlns:mc="http://schemas.openxmlformats.org/markup-compatibility/2006">
      <mc:Choice Requires="x14">
        <oleObject progId="Equation.3" shapeId="1085" r:id="rId64">
          <objectPr defaultSize="0" autoPict="0" r:id="rId25">
            <anchor moveWithCells="1" sizeWithCells="1">
              <from>
                <xdr:col>1</xdr:col>
                <xdr:colOff>0</xdr:colOff>
                <xdr:row>1570</xdr:row>
                <xdr:rowOff>0</xdr:rowOff>
              </from>
              <to>
                <xdr:col>1</xdr:col>
                <xdr:colOff>238125</xdr:colOff>
                <xdr:row>1571</xdr:row>
                <xdr:rowOff>28575</xdr:rowOff>
              </to>
            </anchor>
          </objectPr>
        </oleObject>
      </mc:Choice>
      <mc:Fallback>
        <oleObject progId="Equation.3" shapeId="1085" r:id="rId64"/>
      </mc:Fallback>
    </mc:AlternateContent>
    <mc:AlternateContent xmlns:mc="http://schemas.openxmlformats.org/markup-compatibility/2006">
      <mc:Choice Requires="x14">
        <oleObject progId="Equation.3" shapeId="1086" r:id="rId65">
          <objectPr defaultSize="0" autoPict="0" r:id="rId27">
            <anchor moveWithCells="1" sizeWithCells="1">
              <from>
                <xdr:col>1</xdr:col>
                <xdr:colOff>0</xdr:colOff>
                <xdr:row>1571</xdr:row>
                <xdr:rowOff>0</xdr:rowOff>
              </from>
              <to>
                <xdr:col>1</xdr:col>
                <xdr:colOff>352425</xdr:colOff>
                <xdr:row>1572</xdr:row>
                <xdr:rowOff>47625</xdr:rowOff>
              </to>
            </anchor>
          </objectPr>
        </oleObject>
      </mc:Choice>
      <mc:Fallback>
        <oleObject progId="Equation.3" shapeId="1086" r:id="rId65"/>
      </mc:Fallback>
    </mc:AlternateContent>
    <mc:AlternateContent xmlns:mc="http://schemas.openxmlformats.org/markup-compatibility/2006">
      <mc:Choice Requires="x14">
        <oleObject progId="Equation.3" shapeId="1087" r:id="rId66">
          <objectPr defaultSize="0" autoPict="0" r:id="rId25">
            <anchor moveWithCells="1" sizeWithCells="1">
              <from>
                <xdr:col>1</xdr:col>
                <xdr:colOff>0</xdr:colOff>
                <xdr:row>1582</xdr:row>
                <xdr:rowOff>0</xdr:rowOff>
              </from>
              <to>
                <xdr:col>1</xdr:col>
                <xdr:colOff>238125</xdr:colOff>
                <xdr:row>1583</xdr:row>
                <xdr:rowOff>28575</xdr:rowOff>
              </to>
            </anchor>
          </objectPr>
        </oleObject>
      </mc:Choice>
      <mc:Fallback>
        <oleObject progId="Equation.3" shapeId="1087" r:id="rId66"/>
      </mc:Fallback>
    </mc:AlternateContent>
    <mc:AlternateContent xmlns:mc="http://schemas.openxmlformats.org/markup-compatibility/2006">
      <mc:Choice Requires="x14">
        <oleObject progId="Equation.3" shapeId="1088" r:id="rId67">
          <objectPr defaultSize="0" autoPict="0" r:id="rId29">
            <anchor moveWithCells="1" sizeWithCells="1">
              <from>
                <xdr:col>1</xdr:col>
                <xdr:colOff>0</xdr:colOff>
                <xdr:row>1584</xdr:row>
                <xdr:rowOff>0</xdr:rowOff>
              </from>
              <to>
                <xdr:col>1</xdr:col>
                <xdr:colOff>295275</xdr:colOff>
                <xdr:row>1585</xdr:row>
                <xdr:rowOff>28575</xdr:rowOff>
              </to>
            </anchor>
          </objectPr>
        </oleObject>
      </mc:Choice>
      <mc:Fallback>
        <oleObject progId="Equation.3" shapeId="1088" r:id="rId67"/>
      </mc:Fallback>
    </mc:AlternateContent>
    <mc:AlternateContent xmlns:mc="http://schemas.openxmlformats.org/markup-compatibility/2006">
      <mc:Choice Requires="x14">
        <oleObject progId="Equation.3" shapeId="1089" r:id="rId68">
          <objectPr defaultSize="0" autoPict="0" r:id="rId25">
            <anchor moveWithCells="1" sizeWithCells="1">
              <from>
                <xdr:col>1</xdr:col>
                <xdr:colOff>0</xdr:colOff>
                <xdr:row>1582</xdr:row>
                <xdr:rowOff>0</xdr:rowOff>
              </from>
              <to>
                <xdr:col>1</xdr:col>
                <xdr:colOff>238125</xdr:colOff>
                <xdr:row>1583</xdr:row>
                <xdr:rowOff>28575</xdr:rowOff>
              </to>
            </anchor>
          </objectPr>
        </oleObject>
      </mc:Choice>
      <mc:Fallback>
        <oleObject progId="Equation.3" shapeId="1089" r:id="rId68"/>
      </mc:Fallback>
    </mc:AlternateContent>
    <mc:AlternateContent xmlns:mc="http://schemas.openxmlformats.org/markup-compatibility/2006">
      <mc:Choice Requires="x14">
        <oleObject progId="Equation.3" shapeId="1090" r:id="rId69">
          <objectPr defaultSize="0" autoPict="0" r:id="rId27">
            <anchor moveWithCells="1" sizeWithCells="1">
              <from>
                <xdr:col>1</xdr:col>
                <xdr:colOff>0</xdr:colOff>
                <xdr:row>1583</xdr:row>
                <xdr:rowOff>0</xdr:rowOff>
              </from>
              <to>
                <xdr:col>1</xdr:col>
                <xdr:colOff>352425</xdr:colOff>
                <xdr:row>1584</xdr:row>
                <xdr:rowOff>47625</xdr:rowOff>
              </to>
            </anchor>
          </objectPr>
        </oleObject>
      </mc:Choice>
      <mc:Fallback>
        <oleObject progId="Equation.3" shapeId="1090" r:id="rId69"/>
      </mc:Fallback>
    </mc:AlternateContent>
    <mc:AlternateContent xmlns:mc="http://schemas.openxmlformats.org/markup-compatibility/2006">
      <mc:Choice Requires="x14">
        <oleObject progId="Equation.3" shapeId="1091" r:id="rId70">
          <objectPr defaultSize="0" autoPict="0" r:id="rId25">
            <anchor moveWithCells="1" sizeWithCells="1">
              <from>
                <xdr:col>1</xdr:col>
                <xdr:colOff>0</xdr:colOff>
                <xdr:row>1593</xdr:row>
                <xdr:rowOff>0</xdr:rowOff>
              </from>
              <to>
                <xdr:col>1</xdr:col>
                <xdr:colOff>238125</xdr:colOff>
                <xdr:row>1594</xdr:row>
                <xdr:rowOff>28575</xdr:rowOff>
              </to>
            </anchor>
          </objectPr>
        </oleObject>
      </mc:Choice>
      <mc:Fallback>
        <oleObject progId="Equation.3" shapeId="1091" r:id="rId70"/>
      </mc:Fallback>
    </mc:AlternateContent>
    <mc:AlternateContent xmlns:mc="http://schemas.openxmlformats.org/markup-compatibility/2006">
      <mc:Choice Requires="x14">
        <oleObject progId="Equation.3" shapeId="1092" r:id="rId71">
          <objectPr defaultSize="0" autoPict="0" r:id="rId29">
            <anchor moveWithCells="1" sizeWithCells="1">
              <from>
                <xdr:col>1</xdr:col>
                <xdr:colOff>0</xdr:colOff>
                <xdr:row>1595</xdr:row>
                <xdr:rowOff>0</xdr:rowOff>
              </from>
              <to>
                <xdr:col>1</xdr:col>
                <xdr:colOff>295275</xdr:colOff>
                <xdr:row>1596</xdr:row>
                <xdr:rowOff>28575</xdr:rowOff>
              </to>
            </anchor>
          </objectPr>
        </oleObject>
      </mc:Choice>
      <mc:Fallback>
        <oleObject progId="Equation.3" shapeId="1092" r:id="rId71"/>
      </mc:Fallback>
    </mc:AlternateContent>
    <mc:AlternateContent xmlns:mc="http://schemas.openxmlformats.org/markup-compatibility/2006">
      <mc:Choice Requires="x14">
        <oleObject progId="Equation.3" shapeId="1093" r:id="rId72">
          <objectPr defaultSize="0" autoPict="0" r:id="rId25">
            <anchor moveWithCells="1" sizeWithCells="1">
              <from>
                <xdr:col>1</xdr:col>
                <xdr:colOff>0</xdr:colOff>
                <xdr:row>1593</xdr:row>
                <xdr:rowOff>0</xdr:rowOff>
              </from>
              <to>
                <xdr:col>1</xdr:col>
                <xdr:colOff>238125</xdr:colOff>
                <xdr:row>1594</xdr:row>
                <xdr:rowOff>28575</xdr:rowOff>
              </to>
            </anchor>
          </objectPr>
        </oleObject>
      </mc:Choice>
      <mc:Fallback>
        <oleObject progId="Equation.3" shapeId="1093" r:id="rId72"/>
      </mc:Fallback>
    </mc:AlternateContent>
    <mc:AlternateContent xmlns:mc="http://schemas.openxmlformats.org/markup-compatibility/2006">
      <mc:Choice Requires="x14">
        <oleObject progId="Equation.3" shapeId="1094" r:id="rId73">
          <objectPr defaultSize="0" autoPict="0" r:id="rId27">
            <anchor moveWithCells="1" sizeWithCells="1">
              <from>
                <xdr:col>1</xdr:col>
                <xdr:colOff>0</xdr:colOff>
                <xdr:row>1594</xdr:row>
                <xdr:rowOff>0</xdr:rowOff>
              </from>
              <to>
                <xdr:col>1</xdr:col>
                <xdr:colOff>352425</xdr:colOff>
                <xdr:row>1595</xdr:row>
                <xdr:rowOff>47625</xdr:rowOff>
              </to>
            </anchor>
          </objectPr>
        </oleObject>
      </mc:Choice>
      <mc:Fallback>
        <oleObject progId="Equation.3" shapeId="1094" r:id="rId73"/>
      </mc:Fallback>
    </mc:AlternateContent>
    <mc:AlternateContent xmlns:mc="http://schemas.openxmlformats.org/markup-compatibility/2006">
      <mc:Choice Requires="x14">
        <oleObject progId="Equation.3" shapeId="1095" r:id="rId74">
          <objectPr defaultSize="0" autoPict="0" r:id="rId25">
            <anchor moveWithCells="1" sizeWithCells="1">
              <from>
                <xdr:col>1</xdr:col>
                <xdr:colOff>0</xdr:colOff>
                <xdr:row>1606</xdr:row>
                <xdr:rowOff>0</xdr:rowOff>
              </from>
              <to>
                <xdr:col>1</xdr:col>
                <xdr:colOff>238125</xdr:colOff>
                <xdr:row>1607</xdr:row>
                <xdr:rowOff>28575</xdr:rowOff>
              </to>
            </anchor>
          </objectPr>
        </oleObject>
      </mc:Choice>
      <mc:Fallback>
        <oleObject progId="Equation.3" shapeId="1095" r:id="rId74"/>
      </mc:Fallback>
    </mc:AlternateContent>
    <mc:AlternateContent xmlns:mc="http://schemas.openxmlformats.org/markup-compatibility/2006">
      <mc:Choice Requires="x14">
        <oleObject progId="Equation.3" shapeId="1096" r:id="rId75">
          <objectPr defaultSize="0" autoPict="0" r:id="rId29">
            <anchor moveWithCells="1" sizeWithCells="1">
              <from>
                <xdr:col>1</xdr:col>
                <xdr:colOff>0</xdr:colOff>
                <xdr:row>1608</xdr:row>
                <xdr:rowOff>0</xdr:rowOff>
              </from>
              <to>
                <xdr:col>1</xdr:col>
                <xdr:colOff>295275</xdr:colOff>
                <xdr:row>1609</xdr:row>
                <xdr:rowOff>28575</xdr:rowOff>
              </to>
            </anchor>
          </objectPr>
        </oleObject>
      </mc:Choice>
      <mc:Fallback>
        <oleObject progId="Equation.3" shapeId="1096" r:id="rId75"/>
      </mc:Fallback>
    </mc:AlternateContent>
    <mc:AlternateContent xmlns:mc="http://schemas.openxmlformats.org/markup-compatibility/2006">
      <mc:Choice Requires="x14">
        <oleObject progId="Equation.3" shapeId="1097" r:id="rId76">
          <objectPr defaultSize="0" autoPict="0" r:id="rId25">
            <anchor moveWithCells="1" sizeWithCells="1">
              <from>
                <xdr:col>1</xdr:col>
                <xdr:colOff>0</xdr:colOff>
                <xdr:row>1606</xdr:row>
                <xdr:rowOff>0</xdr:rowOff>
              </from>
              <to>
                <xdr:col>1</xdr:col>
                <xdr:colOff>238125</xdr:colOff>
                <xdr:row>1607</xdr:row>
                <xdr:rowOff>28575</xdr:rowOff>
              </to>
            </anchor>
          </objectPr>
        </oleObject>
      </mc:Choice>
      <mc:Fallback>
        <oleObject progId="Equation.3" shapeId="1097" r:id="rId76"/>
      </mc:Fallback>
    </mc:AlternateContent>
    <mc:AlternateContent xmlns:mc="http://schemas.openxmlformats.org/markup-compatibility/2006">
      <mc:Choice Requires="x14">
        <oleObject progId="Equation.3" shapeId="1098" r:id="rId77">
          <objectPr defaultSize="0" autoPict="0" r:id="rId27">
            <anchor moveWithCells="1" sizeWithCells="1">
              <from>
                <xdr:col>1</xdr:col>
                <xdr:colOff>0</xdr:colOff>
                <xdr:row>1607</xdr:row>
                <xdr:rowOff>0</xdr:rowOff>
              </from>
              <to>
                <xdr:col>1</xdr:col>
                <xdr:colOff>352425</xdr:colOff>
                <xdr:row>1608</xdr:row>
                <xdr:rowOff>47625</xdr:rowOff>
              </to>
            </anchor>
          </objectPr>
        </oleObject>
      </mc:Choice>
      <mc:Fallback>
        <oleObject progId="Equation.3" shapeId="1098" r:id="rId77"/>
      </mc:Fallback>
    </mc:AlternateContent>
    <mc:AlternateContent xmlns:mc="http://schemas.openxmlformats.org/markup-compatibility/2006">
      <mc:Choice Requires="x14">
        <oleObject progId="Equation.3" shapeId="1099" r:id="rId78">
          <objectPr defaultSize="0" autoPict="0" r:id="rId25">
            <anchor moveWithCells="1" sizeWithCells="1">
              <from>
                <xdr:col>1</xdr:col>
                <xdr:colOff>0</xdr:colOff>
                <xdr:row>1615</xdr:row>
                <xdr:rowOff>0</xdr:rowOff>
              </from>
              <to>
                <xdr:col>1</xdr:col>
                <xdr:colOff>238125</xdr:colOff>
                <xdr:row>1616</xdr:row>
                <xdr:rowOff>28575</xdr:rowOff>
              </to>
            </anchor>
          </objectPr>
        </oleObject>
      </mc:Choice>
      <mc:Fallback>
        <oleObject progId="Equation.3" shapeId="1099" r:id="rId78"/>
      </mc:Fallback>
    </mc:AlternateContent>
    <mc:AlternateContent xmlns:mc="http://schemas.openxmlformats.org/markup-compatibility/2006">
      <mc:Choice Requires="x14">
        <oleObject progId="Equation.3" shapeId="1100" r:id="rId79">
          <objectPr defaultSize="0" autoPict="0" r:id="rId29">
            <anchor moveWithCells="1" sizeWithCells="1">
              <from>
                <xdr:col>1</xdr:col>
                <xdr:colOff>0</xdr:colOff>
                <xdr:row>1617</xdr:row>
                <xdr:rowOff>0</xdr:rowOff>
              </from>
              <to>
                <xdr:col>1</xdr:col>
                <xdr:colOff>295275</xdr:colOff>
                <xdr:row>1618</xdr:row>
                <xdr:rowOff>28575</xdr:rowOff>
              </to>
            </anchor>
          </objectPr>
        </oleObject>
      </mc:Choice>
      <mc:Fallback>
        <oleObject progId="Equation.3" shapeId="1100" r:id="rId79"/>
      </mc:Fallback>
    </mc:AlternateContent>
    <mc:AlternateContent xmlns:mc="http://schemas.openxmlformats.org/markup-compatibility/2006">
      <mc:Choice Requires="x14">
        <oleObject progId="Equation.3" shapeId="1101" r:id="rId80">
          <objectPr defaultSize="0" autoPict="0" r:id="rId25">
            <anchor moveWithCells="1" sizeWithCells="1">
              <from>
                <xdr:col>1</xdr:col>
                <xdr:colOff>0</xdr:colOff>
                <xdr:row>1615</xdr:row>
                <xdr:rowOff>0</xdr:rowOff>
              </from>
              <to>
                <xdr:col>1</xdr:col>
                <xdr:colOff>238125</xdr:colOff>
                <xdr:row>1616</xdr:row>
                <xdr:rowOff>28575</xdr:rowOff>
              </to>
            </anchor>
          </objectPr>
        </oleObject>
      </mc:Choice>
      <mc:Fallback>
        <oleObject progId="Equation.3" shapeId="1101" r:id="rId80"/>
      </mc:Fallback>
    </mc:AlternateContent>
    <mc:AlternateContent xmlns:mc="http://schemas.openxmlformats.org/markup-compatibility/2006">
      <mc:Choice Requires="x14">
        <oleObject progId="Equation.3" shapeId="1102" r:id="rId81">
          <objectPr defaultSize="0" autoPict="0" r:id="rId27">
            <anchor moveWithCells="1" sizeWithCells="1">
              <from>
                <xdr:col>1</xdr:col>
                <xdr:colOff>0</xdr:colOff>
                <xdr:row>1616</xdr:row>
                <xdr:rowOff>0</xdr:rowOff>
              </from>
              <to>
                <xdr:col>1</xdr:col>
                <xdr:colOff>352425</xdr:colOff>
                <xdr:row>1617</xdr:row>
                <xdr:rowOff>47625</xdr:rowOff>
              </to>
            </anchor>
          </objectPr>
        </oleObject>
      </mc:Choice>
      <mc:Fallback>
        <oleObject progId="Equation.3" shapeId="1102" r:id="rId81"/>
      </mc:Fallback>
    </mc:AlternateContent>
    <mc:AlternateContent xmlns:mc="http://schemas.openxmlformats.org/markup-compatibility/2006">
      <mc:Choice Requires="x14">
        <oleObject progId="Equation.3" shapeId="1103" r:id="rId82">
          <objectPr defaultSize="0" autoPict="0" r:id="rId25">
            <anchor moveWithCells="1" sizeWithCells="1">
              <from>
                <xdr:col>1</xdr:col>
                <xdr:colOff>0</xdr:colOff>
                <xdr:row>1624</xdr:row>
                <xdr:rowOff>0</xdr:rowOff>
              </from>
              <to>
                <xdr:col>1</xdr:col>
                <xdr:colOff>238125</xdr:colOff>
                <xdr:row>1625</xdr:row>
                <xdr:rowOff>28575</xdr:rowOff>
              </to>
            </anchor>
          </objectPr>
        </oleObject>
      </mc:Choice>
      <mc:Fallback>
        <oleObject progId="Equation.3" shapeId="1103" r:id="rId82"/>
      </mc:Fallback>
    </mc:AlternateContent>
    <mc:AlternateContent xmlns:mc="http://schemas.openxmlformats.org/markup-compatibility/2006">
      <mc:Choice Requires="x14">
        <oleObject progId="Equation.3" shapeId="1104" r:id="rId83">
          <objectPr defaultSize="0" autoPict="0" r:id="rId29">
            <anchor moveWithCells="1" sizeWithCells="1">
              <from>
                <xdr:col>1</xdr:col>
                <xdr:colOff>0</xdr:colOff>
                <xdr:row>1626</xdr:row>
                <xdr:rowOff>0</xdr:rowOff>
              </from>
              <to>
                <xdr:col>1</xdr:col>
                <xdr:colOff>295275</xdr:colOff>
                <xdr:row>1627</xdr:row>
                <xdr:rowOff>28575</xdr:rowOff>
              </to>
            </anchor>
          </objectPr>
        </oleObject>
      </mc:Choice>
      <mc:Fallback>
        <oleObject progId="Equation.3" shapeId="1104" r:id="rId83"/>
      </mc:Fallback>
    </mc:AlternateContent>
    <mc:AlternateContent xmlns:mc="http://schemas.openxmlformats.org/markup-compatibility/2006">
      <mc:Choice Requires="x14">
        <oleObject progId="Equation.3" shapeId="1105" r:id="rId84">
          <objectPr defaultSize="0" autoPict="0" r:id="rId25">
            <anchor moveWithCells="1" sizeWithCells="1">
              <from>
                <xdr:col>1</xdr:col>
                <xdr:colOff>0</xdr:colOff>
                <xdr:row>1624</xdr:row>
                <xdr:rowOff>0</xdr:rowOff>
              </from>
              <to>
                <xdr:col>1</xdr:col>
                <xdr:colOff>238125</xdr:colOff>
                <xdr:row>1625</xdr:row>
                <xdr:rowOff>28575</xdr:rowOff>
              </to>
            </anchor>
          </objectPr>
        </oleObject>
      </mc:Choice>
      <mc:Fallback>
        <oleObject progId="Equation.3" shapeId="1105" r:id="rId84"/>
      </mc:Fallback>
    </mc:AlternateContent>
    <mc:AlternateContent xmlns:mc="http://schemas.openxmlformats.org/markup-compatibility/2006">
      <mc:Choice Requires="x14">
        <oleObject progId="Equation.3" shapeId="1106" r:id="rId85">
          <objectPr defaultSize="0" autoPict="0" r:id="rId27">
            <anchor moveWithCells="1" sizeWithCells="1">
              <from>
                <xdr:col>1</xdr:col>
                <xdr:colOff>0</xdr:colOff>
                <xdr:row>1625</xdr:row>
                <xdr:rowOff>0</xdr:rowOff>
              </from>
              <to>
                <xdr:col>1</xdr:col>
                <xdr:colOff>352425</xdr:colOff>
                <xdr:row>1626</xdr:row>
                <xdr:rowOff>47625</xdr:rowOff>
              </to>
            </anchor>
          </objectPr>
        </oleObject>
      </mc:Choice>
      <mc:Fallback>
        <oleObject progId="Equation.3" shapeId="1106" r:id="rId85"/>
      </mc:Fallback>
    </mc:AlternateContent>
    <mc:AlternateContent xmlns:mc="http://schemas.openxmlformats.org/markup-compatibility/2006">
      <mc:Choice Requires="x14">
        <oleObject progId="Equation.3" shapeId="1107" r:id="rId86">
          <objectPr defaultSize="0" autoPict="0" r:id="rId25">
            <anchor moveWithCells="1" sizeWithCells="1">
              <from>
                <xdr:col>1</xdr:col>
                <xdr:colOff>0</xdr:colOff>
                <xdr:row>1633</xdr:row>
                <xdr:rowOff>0</xdr:rowOff>
              </from>
              <to>
                <xdr:col>1</xdr:col>
                <xdr:colOff>238125</xdr:colOff>
                <xdr:row>1634</xdr:row>
                <xdr:rowOff>28575</xdr:rowOff>
              </to>
            </anchor>
          </objectPr>
        </oleObject>
      </mc:Choice>
      <mc:Fallback>
        <oleObject progId="Equation.3" shapeId="1107" r:id="rId86"/>
      </mc:Fallback>
    </mc:AlternateContent>
    <mc:AlternateContent xmlns:mc="http://schemas.openxmlformats.org/markup-compatibility/2006">
      <mc:Choice Requires="x14">
        <oleObject progId="Equation.3" shapeId="1108" r:id="rId87">
          <objectPr defaultSize="0" autoPict="0" r:id="rId29">
            <anchor moveWithCells="1" sizeWithCells="1">
              <from>
                <xdr:col>1</xdr:col>
                <xdr:colOff>0</xdr:colOff>
                <xdr:row>1635</xdr:row>
                <xdr:rowOff>0</xdr:rowOff>
              </from>
              <to>
                <xdr:col>1</xdr:col>
                <xdr:colOff>295275</xdr:colOff>
                <xdr:row>1636</xdr:row>
                <xdr:rowOff>28575</xdr:rowOff>
              </to>
            </anchor>
          </objectPr>
        </oleObject>
      </mc:Choice>
      <mc:Fallback>
        <oleObject progId="Equation.3" shapeId="1108" r:id="rId87"/>
      </mc:Fallback>
    </mc:AlternateContent>
    <mc:AlternateContent xmlns:mc="http://schemas.openxmlformats.org/markup-compatibility/2006">
      <mc:Choice Requires="x14">
        <oleObject progId="Equation.3" shapeId="1109" r:id="rId88">
          <objectPr defaultSize="0" autoPict="0" r:id="rId25">
            <anchor moveWithCells="1" sizeWithCells="1">
              <from>
                <xdr:col>1</xdr:col>
                <xdr:colOff>0</xdr:colOff>
                <xdr:row>1633</xdr:row>
                <xdr:rowOff>0</xdr:rowOff>
              </from>
              <to>
                <xdr:col>1</xdr:col>
                <xdr:colOff>238125</xdr:colOff>
                <xdr:row>1634</xdr:row>
                <xdr:rowOff>28575</xdr:rowOff>
              </to>
            </anchor>
          </objectPr>
        </oleObject>
      </mc:Choice>
      <mc:Fallback>
        <oleObject progId="Equation.3" shapeId="1109" r:id="rId88"/>
      </mc:Fallback>
    </mc:AlternateContent>
    <mc:AlternateContent xmlns:mc="http://schemas.openxmlformats.org/markup-compatibility/2006">
      <mc:Choice Requires="x14">
        <oleObject progId="Equation.3" shapeId="1110" r:id="rId89">
          <objectPr defaultSize="0" autoPict="0" r:id="rId27">
            <anchor moveWithCells="1" sizeWithCells="1">
              <from>
                <xdr:col>1</xdr:col>
                <xdr:colOff>0</xdr:colOff>
                <xdr:row>1634</xdr:row>
                <xdr:rowOff>0</xdr:rowOff>
              </from>
              <to>
                <xdr:col>1</xdr:col>
                <xdr:colOff>352425</xdr:colOff>
                <xdr:row>1635</xdr:row>
                <xdr:rowOff>47625</xdr:rowOff>
              </to>
            </anchor>
          </objectPr>
        </oleObject>
      </mc:Choice>
      <mc:Fallback>
        <oleObject progId="Equation.3" shapeId="1110" r:id="rId89"/>
      </mc:Fallback>
    </mc:AlternateContent>
    <mc:AlternateContent xmlns:mc="http://schemas.openxmlformats.org/markup-compatibility/2006">
      <mc:Choice Requires="x14">
        <oleObject progId="Equation.3" shapeId="1111" r:id="rId90">
          <objectPr defaultSize="0" autoPict="0" r:id="rId25">
            <anchor moveWithCells="1" sizeWithCells="1">
              <from>
                <xdr:col>1</xdr:col>
                <xdr:colOff>0</xdr:colOff>
                <xdr:row>1644</xdr:row>
                <xdr:rowOff>0</xdr:rowOff>
              </from>
              <to>
                <xdr:col>1</xdr:col>
                <xdr:colOff>238125</xdr:colOff>
                <xdr:row>1645</xdr:row>
                <xdr:rowOff>28575</xdr:rowOff>
              </to>
            </anchor>
          </objectPr>
        </oleObject>
      </mc:Choice>
      <mc:Fallback>
        <oleObject progId="Equation.3" shapeId="1111" r:id="rId90"/>
      </mc:Fallback>
    </mc:AlternateContent>
    <mc:AlternateContent xmlns:mc="http://schemas.openxmlformats.org/markup-compatibility/2006">
      <mc:Choice Requires="x14">
        <oleObject progId="Equation.3" shapeId="1112" r:id="rId91">
          <objectPr defaultSize="0" autoPict="0" r:id="rId29">
            <anchor moveWithCells="1" sizeWithCells="1">
              <from>
                <xdr:col>1</xdr:col>
                <xdr:colOff>0</xdr:colOff>
                <xdr:row>1646</xdr:row>
                <xdr:rowOff>0</xdr:rowOff>
              </from>
              <to>
                <xdr:col>1</xdr:col>
                <xdr:colOff>295275</xdr:colOff>
                <xdr:row>1647</xdr:row>
                <xdr:rowOff>28575</xdr:rowOff>
              </to>
            </anchor>
          </objectPr>
        </oleObject>
      </mc:Choice>
      <mc:Fallback>
        <oleObject progId="Equation.3" shapeId="1112" r:id="rId91"/>
      </mc:Fallback>
    </mc:AlternateContent>
    <mc:AlternateContent xmlns:mc="http://schemas.openxmlformats.org/markup-compatibility/2006">
      <mc:Choice Requires="x14">
        <oleObject progId="Equation.3" shapeId="1113" r:id="rId92">
          <objectPr defaultSize="0" autoPict="0" r:id="rId25">
            <anchor moveWithCells="1" sizeWithCells="1">
              <from>
                <xdr:col>1</xdr:col>
                <xdr:colOff>0</xdr:colOff>
                <xdr:row>1644</xdr:row>
                <xdr:rowOff>0</xdr:rowOff>
              </from>
              <to>
                <xdr:col>1</xdr:col>
                <xdr:colOff>238125</xdr:colOff>
                <xdr:row>1645</xdr:row>
                <xdr:rowOff>28575</xdr:rowOff>
              </to>
            </anchor>
          </objectPr>
        </oleObject>
      </mc:Choice>
      <mc:Fallback>
        <oleObject progId="Equation.3" shapeId="1113" r:id="rId92"/>
      </mc:Fallback>
    </mc:AlternateContent>
    <mc:AlternateContent xmlns:mc="http://schemas.openxmlformats.org/markup-compatibility/2006">
      <mc:Choice Requires="x14">
        <oleObject progId="Equation.3" shapeId="1114" r:id="rId93">
          <objectPr defaultSize="0" autoPict="0" r:id="rId27">
            <anchor moveWithCells="1" sizeWithCells="1">
              <from>
                <xdr:col>1</xdr:col>
                <xdr:colOff>0</xdr:colOff>
                <xdr:row>1645</xdr:row>
                <xdr:rowOff>0</xdr:rowOff>
              </from>
              <to>
                <xdr:col>1</xdr:col>
                <xdr:colOff>352425</xdr:colOff>
                <xdr:row>1646</xdr:row>
                <xdr:rowOff>47625</xdr:rowOff>
              </to>
            </anchor>
          </objectPr>
        </oleObject>
      </mc:Choice>
      <mc:Fallback>
        <oleObject progId="Equation.3" shapeId="1114" r:id="rId93"/>
      </mc:Fallback>
    </mc:AlternateContent>
    <mc:AlternateContent xmlns:mc="http://schemas.openxmlformats.org/markup-compatibility/2006">
      <mc:Choice Requires="x14">
        <oleObject progId="Equation.3" shapeId="1115" r:id="rId94">
          <objectPr defaultSize="0" autoPict="0" r:id="rId25">
            <anchor moveWithCells="1" sizeWithCells="1">
              <from>
                <xdr:col>1</xdr:col>
                <xdr:colOff>0</xdr:colOff>
                <xdr:row>1654</xdr:row>
                <xdr:rowOff>0</xdr:rowOff>
              </from>
              <to>
                <xdr:col>1</xdr:col>
                <xdr:colOff>238125</xdr:colOff>
                <xdr:row>1655</xdr:row>
                <xdr:rowOff>28575</xdr:rowOff>
              </to>
            </anchor>
          </objectPr>
        </oleObject>
      </mc:Choice>
      <mc:Fallback>
        <oleObject progId="Equation.3" shapeId="1115" r:id="rId94"/>
      </mc:Fallback>
    </mc:AlternateContent>
    <mc:AlternateContent xmlns:mc="http://schemas.openxmlformats.org/markup-compatibility/2006">
      <mc:Choice Requires="x14">
        <oleObject progId="Equation.3" shapeId="1116" r:id="rId95">
          <objectPr defaultSize="0" autoPict="0" r:id="rId29">
            <anchor moveWithCells="1" sizeWithCells="1">
              <from>
                <xdr:col>1</xdr:col>
                <xdr:colOff>0</xdr:colOff>
                <xdr:row>1656</xdr:row>
                <xdr:rowOff>0</xdr:rowOff>
              </from>
              <to>
                <xdr:col>1</xdr:col>
                <xdr:colOff>295275</xdr:colOff>
                <xdr:row>1657</xdr:row>
                <xdr:rowOff>28575</xdr:rowOff>
              </to>
            </anchor>
          </objectPr>
        </oleObject>
      </mc:Choice>
      <mc:Fallback>
        <oleObject progId="Equation.3" shapeId="1116" r:id="rId95"/>
      </mc:Fallback>
    </mc:AlternateContent>
    <mc:AlternateContent xmlns:mc="http://schemas.openxmlformats.org/markup-compatibility/2006">
      <mc:Choice Requires="x14">
        <oleObject progId="Equation.3" shapeId="1117" r:id="rId96">
          <objectPr defaultSize="0" autoPict="0" r:id="rId25">
            <anchor moveWithCells="1" sizeWithCells="1">
              <from>
                <xdr:col>1</xdr:col>
                <xdr:colOff>0</xdr:colOff>
                <xdr:row>1654</xdr:row>
                <xdr:rowOff>0</xdr:rowOff>
              </from>
              <to>
                <xdr:col>1</xdr:col>
                <xdr:colOff>238125</xdr:colOff>
                <xdr:row>1655</xdr:row>
                <xdr:rowOff>28575</xdr:rowOff>
              </to>
            </anchor>
          </objectPr>
        </oleObject>
      </mc:Choice>
      <mc:Fallback>
        <oleObject progId="Equation.3" shapeId="1117" r:id="rId96"/>
      </mc:Fallback>
    </mc:AlternateContent>
    <mc:AlternateContent xmlns:mc="http://schemas.openxmlformats.org/markup-compatibility/2006">
      <mc:Choice Requires="x14">
        <oleObject progId="Equation.3" shapeId="1118" r:id="rId97">
          <objectPr defaultSize="0" autoPict="0" r:id="rId27">
            <anchor moveWithCells="1" sizeWithCells="1">
              <from>
                <xdr:col>1</xdr:col>
                <xdr:colOff>0</xdr:colOff>
                <xdr:row>1655</xdr:row>
                <xdr:rowOff>0</xdr:rowOff>
              </from>
              <to>
                <xdr:col>1</xdr:col>
                <xdr:colOff>352425</xdr:colOff>
                <xdr:row>1656</xdr:row>
                <xdr:rowOff>47625</xdr:rowOff>
              </to>
            </anchor>
          </objectPr>
        </oleObject>
      </mc:Choice>
      <mc:Fallback>
        <oleObject progId="Equation.3" shapeId="1118" r:id="rId97"/>
      </mc:Fallback>
    </mc:AlternateContent>
    <mc:AlternateContent xmlns:mc="http://schemas.openxmlformats.org/markup-compatibility/2006">
      <mc:Choice Requires="x14">
        <oleObject progId="Equation.3" shapeId="1119" r:id="rId98">
          <objectPr defaultSize="0" autoPict="0" r:id="rId25">
            <anchor moveWithCells="1" sizeWithCells="1">
              <from>
                <xdr:col>1</xdr:col>
                <xdr:colOff>0</xdr:colOff>
                <xdr:row>1666</xdr:row>
                <xdr:rowOff>0</xdr:rowOff>
              </from>
              <to>
                <xdr:col>1</xdr:col>
                <xdr:colOff>238125</xdr:colOff>
                <xdr:row>1667</xdr:row>
                <xdr:rowOff>28575</xdr:rowOff>
              </to>
            </anchor>
          </objectPr>
        </oleObject>
      </mc:Choice>
      <mc:Fallback>
        <oleObject progId="Equation.3" shapeId="1119" r:id="rId98"/>
      </mc:Fallback>
    </mc:AlternateContent>
    <mc:AlternateContent xmlns:mc="http://schemas.openxmlformats.org/markup-compatibility/2006">
      <mc:Choice Requires="x14">
        <oleObject progId="Equation.3" shapeId="1120" r:id="rId99">
          <objectPr defaultSize="0" autoPict="0" r:id="rId29">
            <anchor moveWithCells="1" sizeWithCells="1">
              <from>
                <xdr:col>1</xdr:col>
                <xdr:colOff>0</xdr:colOff>
                <xdr:row>1668</xdr:row>
                <xdr:rowOff>0</xdr:rowOff>
              </from>
              <to>
                <xdr:col>1</xdr:col>
                <xdr:colOff>295275</xdr:colOff>
                <xdr:row>1669</xdr:row>
                <xdr:rowOff>28575</xdr:rowOff>
              </to>
            </anchor>
          </objectPr>
        </oleObject>
      </mc:Choice>
      <mc:Fallback>
        <oleObject progId="Equation.3" shapeId="1120" r:id="rId99"/>
      </mc:Fallback>
    </mc:AlternateContent>
    <mc:AlternateContent xmlns:mc="http://schemas.openxmlformats.org/markup-compatibility/2006">
      <mc:Choice Requires="x14">
        <oleObject progId="Equation.3" shapeId="1121" r:id="rId100">
          <objectPr defaultSize="0" autoPict="0" r:id="rId25">
            <anchor moveWithCells="1" sizeWithCells="1">
              <from>
                <xdr:col>1</xdr:col>
                <xdr:colOff>0</xdr:colOff>
                <xdr:row>1666</xdr:row>
                <xdr:rowOff>0</xdr:rowOff>
              </from>
              <to>
                <xdr:col>1</xdr:col>
                <xdr:colOff>238125</xdr:colOff>
                <xdr:row>1667</xdr:row>
                <xdr:rowOff>28575</xdr:rowOff>
              </to>
            </anchor>
          </objectPr>
        </oleObject>
      </mc:Choice>
      <mc:Fallback>
        <oleObject progId="Equation.3" shapeId="1121" r:id="rId100"/>
      </mc:Fallback>
    </mc:AlternateContent>
    <mc:AlternateContent xmlns:mc="http://schemas.openxmlformats.org/markup-compatibility/2006">
      <mc:Choice Requires="x14">
        <oleObject progId="Equation.3" shapeId="1122" r:id="rId101">
          <objectPr defaultSize="0" autoPict="0" r:id="rId27">
            <anchor moveWithCells="1" sizeWithCells="1">
              <from>
                <xdr:col>1</xdr:col>
                <xdr:colOff>0</xdr:colOff>
                <xdr:row>1667</xdr:row>
                <xdr:rowOff>0</xdr:rowOff>
              </from>
              <to>
                <xdr:col>1</xdr:col>
                <xdr:colOff>352425</xdr:colOff>
                <xdr:row>1668</xdr:row>
                <xdr:rowOff>47625</xdr:rowOff>
              </to>
            </anchor>
          </objectPr>
        </oleObject>
      </mc:Choice>
      <mc:Fallback>
        <oleObject progId="Equation.3" shapeId="1122" r:id="rId101"/>
      </mc:Fallback>
    </mc:AlternateContent>
    <mc:AlternateContent xmlns:mc="http://schemas.openxmlformats.org/markup-compatibility/2006">
      <mc:Choice Requires="x14">
        <oleObject progId="Equation.3" shapeId="1123" r:id="rId102">
          <objectPr defaultSize="0" autoPict="0" r:id="rId25">
            <anchor moveWithCells="1" sizeWithCells="1">
              <from>
                <xdr:col>1</xdr:col>
                <xdr:colOff>0</xdr:colOff>
                <xdr:row>1677</xdr:row>
                <xdr:rowOff>0</xdr:rowOff>
              </from>
              <to>
                <xdr:col>1</xdr:col>
                <xdr:colOff>238125</xdr:colOff>
                <xdr:row>1678</xdr:row>
                <xdr:rowOff>28575</xdr:rowOff>
              </to>
            </anchor>
          </objectPr>
        </oleObject>
      </mc:Choice>
      <mc:Fallback>
        <oleObject progId="Equation.3" shapeId="1123" r:id="rId102"/>
      </mc:Fallback>
    </mc:AlternateContent>
    <mc:AlternateContent xmlns:mc="http://schemas.openxmlformats.org/markup-compatibility/2006">
      <mc:Choice Requires="x14">
        <oleObject progId="Equation.3" shapeId="1124" r:id="rId103">
          <objectPr defaultSize="0" autoPict="0" r:id="rId29">
            <anchor moveWithCells="1" sizeWithCells="1">
              <from>
                <xdr:col>1</xdr:col>
                <xdr:colOff>0</xdr:colOff>
                <xdr:row>1679</xdr:row>
                <xdr:rowOff>0</xdr:rowOff>
              </from>
              <to>
                <xdr:col>1</xdr:col>
                <xdr:colOff>295275</xdr:colOff>
                <xdr:row>1680</xdr:row>
                <xdr:rowOff>28575</xdr:rowOff>
              </to>
            </anchor>
          </objectPr>
        </oleObject>
      </mc:Choice>
      <mc:Fallback>
        <oleObject progId="Equation.3" shapeId="1124" r:id="rId103"/>
      </mc:Fallback>
    </mc:AlternateContent>
    <mc:AlternateContent xmlns:mc="http://schemas.openxmlformats.org/markup-compatibility/2006">
      <mc:Choice Requires="x14">
        <oleObject progId="Equation.3" shapeId="1125" r:id="rId104">
          <objectPr defaultSize="0" autoPict="0" r:id="rId25">
            <anchor moveWithCells="1" sizeWithCells="1">
              <from>
                <xdr:col>1</xdr:col>
                <xdr:colOff>0</xdr:colOff>
                <xdr:row>1677</xdr:row>
                <xdr:rowOff>0</xdr:rowOff>
              </from>
              <to>
                <xdr:col>1</xdr:col>
                <xdr:colOff>238125</xdr:colOff>
                <xdr:row>1678</xdr:row>
                <xdr:rowOff>28575</xdr:rowOff>
              </to>
            </anchor>
          </objectPr>
        </oleObject>
      </mc:Choice>
      <mc:Fallback>
        <oleObject progId="Equation.3" shapeId="1125" r:id="rId104"/>
      </mc:Fallback>
    </mc:AlternateContent>
    <mc:AlternateContent xmlns:mc="http://schemas.openxmlformats.org/markup-compatibility/2006">
      <mc:Choice Requires="x14">
        <oleObject progId="Equation.3" shapeId="1126" r:id="rId105">
          <objectPr defaultSize="0" autoPict="0" r:id="rId27">
            <anchor moveWithCells="1" sizeWithCells="1">
              <from>
                <xdr:col>1</xdr:col>
                <xdr:colOff>0</xdr:colOff>
                <xdr:row>1678</xdr:row>
                <xdr:rowOff>0</xdr:rowOff>
              </from>
              <to>
                <xdr:col>1</xdr:col>
                <xdr:colOff>352425</xdr:colOff>
                <xdr:row>1679</xdr:row>
                <xdr:rowOff>47625</xdr:rowOff>
              </to>
            </anchor>
          </objectPr>
        </oleObject>
      </mc:Choice>
      <mc:Fallback>
        <oleObject progId="Equation.3" shapeId="1126" r:id="rId105"/>
      </mc:Fallback>
    </mc:AlternateContent>
    <mc:AlternateContent xmlns:mc="http://schemas.openxmlformats.org/markup-compatibility/2006">
      <mc:Choice Requires="x14">
        <oleObject progId="Equation.3" shapeId="1127" r:id="rId106">
          <objectPr defaultSize="0" autoPict="0" r:id="rId25">
            <anchor moveWithCells="1" sizeWithCells="1">
              <from>
                <xdr:col>1</xdr:col>
                <xdr:colOff>0</xdr:colOff>
                <xdr:row>1436</xdr:row>
                <xdr:rowOff>0</xdr:rowOff>
              </from>
              <to>
                <xdr:col>1</xdr:col>
                <xdr:colOff>238125</xdr:colOff>
                <xdr:row>1437</xdr:row>
                <xdr:rowOff>28575</xdr:rowOff>
              </to>
            </anchor>
          </objectPr>
        </oleObject>
      </mc:Choice>
      <mc:Fallback>
        <oleObject progId="Equation.3" shapeId="1127" r:id="rId106"/>
      </mc:Fallback>
    </mc:AlternateContent>
    <mc:AlternateContent xmlns:mc="http://schemas.openxmlformats.org/markup-compatibility/2006">
      <mc:Choice Requires="x14">
        <oleObject progId="Equation.3" shapeId="1128" r:id="rId107">
          <objectPr defaultSize="0" autoPict="0" r:id="rId29">
            <anchor moveWithCells="1" sizeWithCells="1">
              <from>
                <xdr:col>1</xdr:col>
                <xdr:colOff>0</xdr:colOff>
                <xdr:row>1438</xdr:row>
                <xdr:rowOff>0</xdr:rowOff>
              </from>
              <to>
                <xdr:col>1</xdr:col>
                <xdr:colOff>295275</xdr:colOff>
                <xdr:row>1439</xdr:row>
                <xdr:rowOff>28575</xdr:rowOff>
              </to>
            </anchor>
          </objectPr>
        </oleObject>
      </mc:Choice>
      <mc:Fallback>
        <oleObject progId="Equation.3" shapeId="1128" r:id="rId107"/>
      </mc:Fallback>
    </mc:AlternateContent>
    <mc:AlternateContent xmlns:mc="http://schemas.openxmlformats.org/markup-compatibility/2006">
      <mc:Choice Requires="x14">
        <oleObject progId="Equation.3" shapeId="1129" r:id="rId108">
          <objectPr defaultSize="0" autoPict="0" r:id="rId25">
            <anchor moveWithCells="1" sizeWithCells="1">
              <from>
                <xdr:col>1</xdr:col>
                <xdr:colOff>0</xdr:colOff>
                <xdr:row>1436</xdr:row>
                <xdr:rowOff>0</xdr:rowOff>
              </from>
              <to>
                <xdr:col>1</xdr:col>
                <xdr:colOff>238125</xdr:colOff>
                <xdr:row>1437</xdr:row>
                <xdr:rowOff>28575</xdr:rowOff>
              </to>
            </anchor>
          </objectPr>
        </oleObject>
      </mc:Choice>
      <mc:Fallback>
        <oleObject progId="Equation.3" shapeId="1129" r:id="rId108"/>
      </mc:Fallback>
    </mc:AlternateContent>
    <mc:AlternateContent xmlns:mc="http://schemas.openxmlformats.org/markup-compatibility/2006">
      <mc:Choice Requires="x14">
        <oleObject progId="Equation.3" shapeId="1130" r:id="rId109">
          <objectPr defaultSize="0" autoPict="0" r:id="rId27">
            <anchor moveWithCells="1" sizeWithCells="1">
              <from>
                <xdr:col>1</xdr:col>
                <xdr:colOff>0</xdr:colOff>
                <xdr:row>1437</xdr:row>
                <xdr:rowOff>0</xdr:rowOff>
              </from>
              <to>
                <xdr:col>1</xdr:col>
                <xdr:colOff>352425</xdr:colOff>
                <xdr:row>1438</xdr:row>
                <xdr:rowOff>47625</xdr:rowOff>
              </to>
            </anchor>
          </objectPr>
        </oleObject>
      </mc:Choice>
      <mc:Fallback>
        <oleObject progId="Equation.3" shapeId="1130" r:id="rId109"/>
      </mc:Fallback>
    </mc:AlternateContent>
    <mc:AlternateContent xmlns:mc="http://schemas.openxmlformats.org/markup-compatibility/2006">
      <mc:Choice Requires="x14">
        <oleObject progId="Equation.3" shapeId="1131" r:id="rId110">
          <objectPr defaultSize="0" autoPict="0" r:id="rId25">
            <anchor moveWithCells="1" sizeWithCells="1">
              <from>
                <xdr:col>1</xdr:col>
                <xdr:colOff>0</xdr:colOff>
                <xdr:row>1492</xdr:row>
                <xdr:rowOff>0</xdr:rowOff>
              </from>
              <to>
                <xdr:col>1</xdr:col>
                <xdr:colOff>238125</xdr:colOff>
                <xdr:row>1493</xdr:row>
                <xdr:rowOff>28575</xdr:rowOff>
              </to>
            </anchor>
          </objectPr>
        </oleObject>
      </mc:Choice>
      <mc:Fallback>
        <oleObject progId="Equation.3" shapeId="1131" r:id="rId110"/>
      </mc:Fallback>
    </mc:AlternateContent>
    <mc:AlternateContent xmlns:mc="http://schemas.openxmlformats.org/markup-compatibility/2006">
      <mc:Choice Requires="x14">
        <oleObject progId="Equation.3" shapeId="1132" r:id="rId111">
          <objectPr defaultSize="0" autoPict="0" r:id="rId29">
            <anchor moveWithCells="1" sizeWithCells="1">
              <from>
                <xdr:col>1</xdr:col>
                <xdr:colOff>0</xdr:colOff>
                <xdr:row>1494</xdr:row>
                <xdr:rowOff>0</xdr:rowOff>
              </from>
              <to>
                <xdr:col>1</xdr:col>
                <xdr:colOff>295275</xdr:colOff>
                <xdr:row>1495</xdr:row>
                <xdr:rowOff>28575</xdr:rowOff>
              </to>
            </anchor>
          </objectPr>
        </oleObject>
      </mc:Choice>
      <mc:Fallback>
        <oleObject progId="Equation.3" shapeId="1132" r:id="rId111"/>
      </mc:Fallback>
    </mc:AlternateContent>
    <mc:AlternateContent xmlns:mc="http://schemas.openxmlformats.org/markup-compatibility/2006">
      <mc:Choice Requires="x14">
        <oleObject progId="Equation.3" shapeId="1133" r:id="rId112">
          <objectPr defaultSize="0" autoPict="0" r:id="rId25">
            <anchor moveWithCells="1" sizeWithCells="1">
              <from>
                <xdr:col>1</xdr:col>
                <xdr:colOff>0</xdr:colOff>
                <xdr:row>1492</xdr:row>
                <xdr:rowOff>0</xdr:rowOff>
              </from>
              <to>
                <xdr:col>1</xdr:col>
                <xdr:colOff>238125</xdr:colOff>
                <xdr:row>1493</xdr:row>
                <xdr:rowOff>28575</xdr:rowOff>
              </to>
            </anchor>
          </objectPr>
        </oleObject>
      </mc:Choice>
      <mc:Fallback>
        <oleObject progId="Equation.3" shapeId="1133" r:id="rId112"/>
      </mc:Fallback>
    </mc:AlternateContent>
    <mc:AlternateContent xmlns:mc="http://schemas.openxmlformats.org/markup-compatibility/2006">
      <mc:Choice Requires="x14">
        <oleObject progId="Equation.3" shapeId="1134" r:id="rId113">
          <objectPr defaultSize="0" autoPict="0" r:id="rId27">
            <anchor moveWithCells="1" sizeWithCells="1">
              <from>
                <xdr:col>1</xdr:col>
                <xdr:colOff>0</xdr:colOff>
                <xdr:row>1493</xdr:row>
                <xdr:rowOff>0</xdr:rowOff>
              </from>
              <to>
                <xdr:col>1</xdr:col>
                <xdr:colOff>352425</xdr:colOff>
                <xdr:row>1494</xdr:row>
                <xdr:rowOff>47625</xdr:rowOff>
              </to>
            </anchor>
          </objectPr>
        </oleObject>
      </mc:Choice>
      <mc:Fallback>
        <oleObject progId="Equation.3" shapeId="1134" r:id="rId113"/>
      </mc:Fallback>
    </mc:AlternateContent>
    <mc:AlternateContent xmlns:mc="http://schemas.openxmlformats.org/markup-compatibility/2006">
      <mc:Choice Requires="x14">
        <oleObject progId="Equation.3" shapeId="1135" r:id="rId114">
          <objectPr defaultSize="0" autoPict="0" r:id="rId115">
            <anchor moveWithCells="1" sizeWithCells="1">
              <from>
                <xdr:col>0</xdr:col>
                <xdr:colOff>28575</xdr:colOff>
                <xdr:row>1378</xdr:row>
                <xdr:rowOff>104775</xdr:rowOff>
              </from>
              <to>
                <xdr:col>0</xdr:col>
                <xdr:colOff>190500</xdr:colOff>
                <xdr:row>1379</xdr:row>
                <xdr:rowOff>19050</xdr:rowOff>
              </to>
            </anchor>
          </objectPr>
        </oleObject>
      </mc:Choice>
      <mc:Fallback>
        <oleObject progId="Equation.3" shapeId="1135" r:id="rId114"/>
      </mc:Fallback>
    </mc:AlternateContent>
    <mc:AlternateContent xmlns:mc="http://schemas.openxmlformats.org/markup-compatibility/2006">
      <mc:Choice Requires="x14">
        <oleObject progId="Equation.3" shapeId="1136" r:id="rId116">
          <objectPr defaultSize="0" autoPict="0" r:id="rId115">
            <anchor moveWithCells="1" sizeWithCells="1">
              <from>
                <xdr:col>0</xdr:col>
                <xdr:colOff>9525</xdr:colOff>
                <xdr:row>1380</xdr:row>
                <xdr:rowOff>85725</xdr:rowOff>
              </from>
              <to>
                <xdr:col>0</xdr:col>
                <xdr:colOff>200025</xdr:colOff>
                <xdr:row>1381</xdr:row>
                <xdr:rowOff>28575</xdr:rowOff>
              </to>
            </anchor>
          </objectPr>
        </oleObject>
      </mc:Choice>
      <mc:Fallback>
        <oleObject progId="Equation.3" shapeId="1136" r:id="rId116"/>
      </mc:Fallback>
    </mc:AlternateContent>
    <mc:AlternateContent xmlns:mc="http://schemas.openxmlformats.org/markup-compatibility/2006">
      <mc:Choice Requires="x14">
        <oleObject progId="Equation.3" shapeId="1137" r:id="rId117">
          <objectPr defaultSize="0" autoPict="0" r:id="rId25">
            <anchor moveWithCells="1" sizeWithCells="1">
              <from>
                <xdr:col>1</xdr:col>
                <xdr:colOff>0</xdr:colOff>
                <xdr:row>1401</xdr:row>
                <xdr:rowOff>0</xdr:rowOff>
              </from>
              <to>
                <xdr:col>1</xdr:col>
                <xdr:colOff>238125</xdr:colOff>
                <xdr:row>1402</xdr:row>
                <xdr:rowOff>28575</xdr:rowOff>
              </to>
            </anchor>
          </objectPr>
        </oleObject>
      </mc:Choice>
      <mc:Fallback>
        <oleObject progId="Equation.3" shapeId="1137" r:id="rId117"/>
      </mc:Fallback>
    </mc:AlternateContent>
    <mc:AlternateContent xmlns:mc="http://schemas.openxmlformats.org/markup-compatibility/2006">
      <mc:Choice Requires="x14">
        <oleObject progId="Equation.3" shapeId="1138" r:id="rId118">
          <objectPr defaultSize="0" autoPict="0" r:id="rId27">
            <anchor moveWithCells="1" sizeWithCells="1">
              <from>
                <xdr:col>1</xdr:col>
                <xdr:colOff>0</xdr:colOff>
                <xdr:row>1402</xdr:row>
                <xdr:rowOff>0</xdr:rowOff>
              </from>
              <to>
                <xdr:col>1</xdr:col>
                <xdr:colOff>352425</xdr:colOff>
                <xdr:row>1403</xdr:row>
                <xdr:rowOff>47625</xdr:rowOff>
              </to>
            </anchor>
          </objectPr>
        </oleObject>
      </mc:Choice>
      <mc:Fallback>
        <oleObject progId="Equation.3" shapeId="1138" r:id="rId118"/>
      </mc:Fallback>
    </mc:AlternateContent>
    <mc:AlternateContent xmlns:mc="http://schemas.openxmlformats.org/markup-compatibility/2006">
      <mc:Choice Requires="x14">
        <oleObject progId="Equation.3" shapeId="1139" r:id="rId119">
          <objectPr defaultSize="0" autoPict="0" r:id="rId25">
            <anchor moveWithCells="1" sizeWithCells="1">
              <from>
                <xdr:col>1</xdr:col>
                <xdr:colOff>0</xdr:colOff>
                <xdr:row>1505</xdr:row>
                <xdr:rowOff>0</xdr:rowOff>
              </from>
              <to>
                <xdr:col>1</xdr:col>
                <xdr:colOff>238125</xdr:colOff>
                <xdr:row>1506</xdr:row>
                <xdr:rowOff>28575</xdr:rowOff>
              </to>
            </anchor>
          </objectPr>
        </oleObject>
      </mc:Choice>
      <mc:Fallback>
        <oleObject progId="Equation.3" shapeId="1139" r:id="rId119"/>
      </mc:Fallback>
    </mc:AlternateContent>
    <mc:AlternateContent xmlns:mc="http://schemas.openxmlformats.org/markup-compatibility/2006">
      <mc:Choice Requires="x14">
        <oleObject progId="Equation.3" shapeId="1140" r:id="rId120">
          <objectPr defaultSize="0" autoPict="0" r:id="rId29">
            <anchor moveWithCells="1" sizeWithCells="1">
              <from>
                <xdr:col>1</xdr:col>
                <xdr:colOff>0</xdr:colOff>
                <xdr:row>1507</xdr:row>
                <xdr:rowOff>0</xdr:rowOff>
              </from>
              <to>
                <xdr:col>1</xdr:col>
                <xdr:colOff>295275</xdr:colOff>
                <xdr:row>1508</xdr:row>
                <xdr:rowOff>28575</xdr:rowOff>
              </to>
            </anchor>
          </objectPr>
        </oleObject>
      </mc:Choice>
      <mc:Fallback>
        <oleObject progId="Equation.3" shapeId="1140" r:id="rId120"/>
      </mc:Fallback>
    </mc:AlternateContent>
    <mc:AlternateContent xmlns:mc="http://schemas.openxmlformats.org/markup-compatibility/2006">
      <mc:Choice Requires="x14">
        <oleObject progId="Equation.3" shapeId="1141" r:id="rId121">
          <objectPr defaultSize="0" autoPict="0" r:id="rId25">
            <anchor moveWithCells="1" sizeWithCells="1">
              <from>
                <xdr:col>1</xdr:col>
                <xdr:colOff>0</xdr:colOff>
                <xdr:row>1505</xdr:row>
                <xdr:rowOff>0</xdr:rowOff>
              </from>
              <to>
                <xdr:col>1</xdr:col>
                <xdr:colOff>238125</xdr:colOff>
                <xdr:row>1506</xdr:row>
                <xdr:rowOff>28575</xdr:rowOff>
              </to>
            </anchor>
          </objectPr>
        </oleObject>
      </mc:Choice>
      <mc:Fallback>
        <oleObject progId="Equation.3" shapeId="1141" r:id="rId121"/>
      </mc:Fallback>
    </mc:AlternateContent>
    <mc:AlternateContent xmlns:mc="http://schemas.openxmlformats.org/markup-compatibility/2006">
      <mc:Choice Requires="x14">
        <oleObject progId="Equation.3" shapeId="1142" r:id="rId122">
          <objectPr defaultSize="0" autoPict="0" r:id="rId27">
            <anchor moveWithCells="1" sizeWithCells="1">
              <from>
                <xdr:col>1</xdr:col>
                <xdr:colOff>0</xdr:colOff>
                <xdr:row>1506</xdr:row>
                <xdr:rowOff>0</xdr:rowOff>
              </from>
              <to>
                <xdr:col>1</xdr:col>
                <xdr:colOff>352425</xdr:colOff>
                <xdr:row>1507</xdr:row>
                <xdr:rowOff>47625</xdr:rowOff>
              </to>
            </anchor>
          </objectPr>
        </oleObject>
      </mc:Choice>
      <mc:Fallback>
        <oleObject progId="Equation.3" shapeId="1142" r:id="rId122"/>
      </mc:Fallback>
    </mc:AlternateContent>
    <mc:AlternateContent xmlns:mc="http://schemas.openxmlformats.org/markup-compatibility/2006">
      <mc:Choice Requires="x14">
        <oleObject progId="Equation.3" shapeId="1143" r:id="rId123">
          <objectPr defaultSize="0" autoPict="0" r:id="rId25">
            <anchor moveWithCells="1" sizeWithCells="1">
              <from>
                <xdr:col>1</xdr:col>
                <xdr:colOff>0</xdr:colOff>
                <xdr:row>1521</xdr:row>
                <xdr:rowOff>0</xdr:rowOff>
              </from>
              <to>
                <xdr:col>1</xdr:col>
                <xdr:colOff>238125</xdr:colOff>
                <xdr:row>1522</xdr:row>
                <xdr:rowOff>28575</xdr:rowOff>
              </to>
            </anchor>
          </objectPr>
        </oleObject>
      </mc:Choice>
      <mc:Fallback>
        <oleObject progId="Equation.3" shapeId="1143" r:id="rId123"/>
      </mc:Fallback>
    </mc:AlternateContent>
    <mc:AlternateContent xmlns:mc="http://schemas.openxmlformats.org/markup-compatibility/2006">
      <mc:Choice Requires="x14">
        <oleObject progId="Equation.3" shapeId="1144" r:id="rId124">
          <objectPr defaultSize="0" autoPict="0" r:id="rId29">
            <anchor moveWithCells="1" sizeWithCells="1">
              <from>
                <xdr:col>1</xdr:col>
                <xdr:colOff>0</xdr:colOff>
                <xdr:row>1523</xdr:row>
                <xdr:rowOff>0</xdr:rowOff>
              </from>
              <to>
                <xdr:col>1</xdr:col>
                <xdr:colOff>295275</xdr:colOff>
                <xdr:row>1524</xdr:row>
                <xdr:rowOff>28575</xdr:rowOff>
              </to>
            </anchor>
          </objectPr>
        </oleObject>
      </mc:Choice>
      <mc:Fallback>
        <oleObject progId="Equation.3" shapeId="1144" r:id="rId124"/>
      </mc:Fallback>
    </mc:AlternateContent>
    <mc:AlternateContent xmlns:mc="http://schemas.openxmlformats.org/markup-compatibility/2006">
      <mc:Choice Requires="x14">
        <oleObject progId="Equation.3" shapeId="1145" r:id="rId125">
          <objectPr defaultSize="0" autoPict="0" r:id="rId25">
            <anchor moveWithCells="1" sizeWithCells="1">
              <from>
                <xdr:col>1</xdr:col>
                <xdr:colOff>0</xdr:colOff>
                <xdr:row>1521</xdr:row>
                <xdr:rowOff>0</xdr:rowOff>
              </from>
              <to>
                <xdr:col>1</xdr:col>
                <xdr:colOff>238125</xdr:colOff>
                <xdr:row>1522</xdr:row>
                <xdr:rowOff>28575</xdr:rowOff>
              </to>
            </anchor>
          </objectPr>
        </oleObject>
      </mc:Choice>
      <mc:Fallback>
        <oleObject progId="Equation.3" shapeId="1145" r:id="rId125"/>
      </mc:Fallback>
    </mc:AlternateContent>
    <mc:AlternateContent xmlns:mc="http://schemas.openxmlformats.org/markup-compatibility/2006">
      <mc:Choice Requires="x14">
        <oleObject progId="Equation.3" shapeId="1146" r:id="rId126">
          <objectPr defaultSize="0" autoPict="0" r:id="rId27">
            <anchor moveWithCells="1" sizeWithCells="1">
              <from>
                <xdr:col>1</xdr:col>
                <xdr:colOff>0</xdr:colOff>
                <xdr:row>1522</xdr:row>
                <xdr:rowOff>0</xdr:rowOff>
              </from>
              <to>
                <xdr:col>1</xdr:col>
                <xdr:colOff>352425</xdr:colOff>
                <xdr:row>1523</xdr:row>
                <xdr:rowOff>47625</xdr:rowOff>
              </to>
            </anchor>
          </objectPr>
        </oleObject>
      </mc:Choice>
      <mc:Fallback>
        <oleObject progId="Equation.3" shapeId="1146" r:id="rId126"/>
      </mc:Fallback>
    </mc:AlternateContent>
    <mc:AlternateContent xmlns:mc="http://schemas.openxmlformats.org/markup-compatibility/2006">
      <mc:Choice Requires="x14">
        <oleObject progId="Equation.3" shapeId="1147" r:id="rId127">
          <objectPr defaultSize="0" autoPict="0" r:id="rId52">
            <anchor moveWithCells="1" sizeWithCells="1">
              <from>
                <xdr:col>0</xdr:col>
                <xdr:colOff>352425</xdr:colOff>
                <xdr:row>1545</xdr:row>
                <xdr:rowOff>190500</xdr:rowOff>
              </from>
              <to>
                <xdr:col>1</xdr:col>
                <xdr:colOff>876300</xdr:colOff>
                <xdr:row>1547</xdr:row>
                <xdr:rowOff>28575</xdr:rowOff>
              </to>
            </anchor>
          </objectPr>
        </oleObject>
      </mc:Choice>
      <mc:Fallback>
        <oleObject progId="Equation.3" shapeId="1147" r:id="rId127"/>
      </mc:Fallback>
    </mc:AlternateContent>
    <mc:AlternateContent xmlns:mc="http://schemas.openxmlformats.org/markup-compatibility/2006">
      <mc:Choice Requires="x14">
        <oleObject progId="Equation.3" shapeId="1148" r:id="rId128">
          <objectPr defaultSize="0" autoPict="0" r:id="rId54">
            <anchor moveWithCells="1" sizeWithCells="1">
              <from>
                <xdr:col>0</xdr:col>
                <xdr:colOff>352425</xdr:colOff>
                <xdr:row>1546</xdr:row>
                <xdr:rowOff>190500</xdr:rowOff>
              </from>
              <to>
                <xdr:col>1</xdr:col>
                <xdr:colOff>904875</xdr:colOff>
                <xdr:row>1548</xdr:row>
                <xdr:rowOff>38100</xdr:rowOff>
              </to>
            </anchor>
          </objectPr>
        </oleObject>
      </mc:Choice>
      <mc:Fallback>
        <oleObject progId="Equation.3" shapeId="1148" r:id="rId128"/>
      </mc:Fallback>
    </mc:AlternateContent>
    <mc:AlternateContent xmlns:mc="http://schemas.openxmlformats.org/markup-compatibility/2006">
      <mc:Choice Requires="x14">
        <oleObject progId="Equation.3" shapeId="1149" r:id="rId129">
          <objectPr defaultSize="0" autoPict="0" r:id="rId25">
            <anchor moveWithCells="1" sizeWithCells="1">
              <from>
                <xdr:col>1</xdr:col>
                <xdr:colOff>0</xdr:colOff>
                <xdr:row>1546</xdr:row>
                <xdr:rowOff>0</xdr:rowOff>
              </from>
              <to>
                <xdr:col>1</xdr:col>
                <xdr:colOff>238125</xdr:colOff>
                <xdr:row>1547</xdr:row>
                <xdr:rowOff>28575</xdr:rowOff>
              </to>
            </anchor>
          </objectPr>
        </oleObject>
      </mc:Choice>
      <mc:Fallback>
        <oleObject progId="Equation.3" shapeId="1149" r:id="rId129"/>
      </mc:Fallback>
    </mc:AlternateContent>
    <mc:AlternateContent xmlns:mc="http://schemas.openxmlformats.org/markup-compatibility/2006">
      <mc:Choice Requires="x14">
        <oleObject progId="Equation.3" shapeId="1150" r:id="rId130">
          <objectPr defaultSize="0" autoPict="0" r:id="rId29">
            <anchor moveWithCells="1" sizeWithCells="1">
              <from>
                <xdr:col>1</xdr:col>
                <xdr:colOff>0</xdr:colOff>
                <xdr:row>1548</xdr:row>
                <xdr:rowOff>0</xdr:rowOff>
              </from>
              <to>
                <xdr:col>1</xdr:col>
                <xdr:colOff>295275</xdr:colOff>
                <xdr:row>1549</xdr:row>
                <xdr:rowOff>28575</xdr:rowOff>
              </to>
            </anchor>
          </objectPr>
        </oleObject>
      </mc:Choice>
      <mc:Fallback>
        <oleObject progId="Equation.3" shapeId="1150" r:id="rId130"/>
      </mc:Fallback>
    </mc:AlternateContent>
    <mc:AlternateContent xmlns:mc="http://schemas.openxmlformats.org/markup-compatibility/2006">
      <mc:Choice Requires="x14">
        <oleObject progId="Equation.3" shapeId="1151" r:id="rId131">
          <objectPr defaultSize="0" autoPict="0" r:id="rId25">
            <anchor moveWithCells="1" sizeWithCells="1">
              <from>
                <xdr:col>1</xdr:col>
                <xdr:colOff>0</xdr:colOff>
                <xdr:row>1546</xdr:row>
                <xdr:rowOff>0</xdr:rowOff>
              </from>
              <to>
                <xdr:col>1</xdr:col>
                <xdr:colOff>238125</xdr:colOff>
                <xdr:row>1547</xdr:row>
                <xdr:rowOff>28575</xdr:rowOff>
              </to>
            </anchor>
          </objectPr>
        </oleObject>
      </mc:Choice>
      <mc:Fallback>
        <oleObject progId="Equation.3" shapeId="1151" r:id="rId131"/>
      </mc:Fallback>
    </mc:AlternateContent>
    <mc:AlternateContent xmlns:mc="http://schemas.openxmlformats.org/markup-compatibility/2006">
      <mc:Choice Requires="x14">
        <oleObject progId="Equation.3" shapeId="1152" r:id="rId132">
          <objectPr defaultSize="0" autoPict="0" r:id="rId27">
            <anchor moveWithCells="1" sizeWithCells="1">
              <from>
                <xdr:col>1</xdr:col>
                <xdr:colOff>0</xdr:colOff>
                <xdr:row>1547</xdr:row>
                <xdr:rowOff>0</xdr:rowOff>
              </from>
              <to>
                <xdr:col>1</xdr:col>
                <xdr:colOff>352425</xdr:colOff>
                <xdr:row>1548</xdr:row>
                <xdr:rowOff>47625</xdr:rowOff>
              </to>
            </anchor>
          </objectPr>
        </oleObject>
      </mc:Choice>
      <mc:Fallback>
        <oleObject progId="Equation.3" shapeId="1152" r:id="rId13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725"/>
  <sheetViews>
    <sheetView tabSelected="1" zoomScale="77" zoomScaleNormal="77" workbookViewId="0">
      <selection activeCell="A1442" sqref="B1442"/>
    </sheetView>
  </sheetViews>
  <sheetFormatPr defaultRowHeight="15" x14ac:dyDescent="0.25"/>
  <cols>
    <col min="1" max="1" width="9.140625" customWidth="1"/>
    <col min="2" max="2" width="60.42578125" customWidth="1"/>
    <col min="4" max="4" width="13.28515625" customWidth="1"/>
    <col min="5" max="5" width="14.140625" customWidth="1"/>
    <col min="6" max="6" width="12" customWidth="1"/>
    <col min="7" max="7" width="10.85546875" customWidth="1"/>
    <col min="8" max="8" width="13.5703125" style="601" customWidth="1"/>
    <col min="9" max="9" width="12.42578125" customWidth="1"/>
    <col min="10" max="10" width="26.140625" customWidth="1"/>
  </cols>
  <sheetData>
    <row r="1" spans="1:10" ht="15.75" x14ac:dyDescent="0.25">
      <c r="A1" s="41" t="s">
        <v>1415</v>
      </c>
      <c r="B1" s="40"/>
      <c r="C1" s="40"/>
      <c r="D1" s="40"/>
      <c r="E1" s="40"/>
      <c r="F1" s="40"/>
      <c r="H1" s="600"/>
      <c r="I1" s="40"/>
      <c r="J1" s="24"/>
    </row>
    <row r="2" spans="1:10" ht="15.75" x14ac:dyDescent="0.25">
      <c r="A2" s="41"/>
      <c r="B2" s="40"/>
      <c r="C2" s="40"/>
      <c r="D2" s="40"/>
      <c r="E2" s="40"/>
      <c r="F2" s="40"/>
      <c r="G2" s="40"/>
      <c r="H2" s="600"/>
      <c r="I2" s="40"/>
      <c r="J2" s="24"/>
    </row>
    <row r="3" spans="1:10" ht="15.75" x14ac:dyDescent="0.25">
      <c r="A3" s="41"/>
      <c r="B3" s="40"/>
      <c r="C3" s="40"/>
      <c r="D3" s="40"/>
      <c r="E3" s="595">
        <f>E4+E5+E6+E7+E8</f>
        <v>124460.5</v>
      </c>
      <c r="F3" s="595">
        <f>F6</f>
        <v>45607</v>
      </c>
      <c r="G3" s="595">
        <f>G6</f>
        <v>42414.2</v>
      </c>
      <c r="H3" s="617">
        <f>H4+H5+H6+H7+H8</f>
        <v>179631.52</v>
      </c>
      <c r="I3" s="595">
        <f t="shared" ref="I3:I8" si="0">H3/E3*100</f>
        <v>144.32813623599455</v>
      </c>
      <c r="J3" s="24"/>
    </row>
    <row r="4" spans="1:10" ht="15.75" x14ac:dyDescent="0.25">
      <c r="A4" s="41"/>
      <c r="B4" s="40"/>
      <c r="C4" s="40"/>
      <c r="D4" s="594" t="s">
        <v>8</v>
      </c>
      <c r="E4" s="595">
        <f>E1026</f>
        <v>0</v>
      </c>
      <c r="F4" s="922" t="str">
        <f>F39</f>
        <v>-</v>
      </c>
      <c r="G4" s="922" t="str">
        <f>G39</f>
        <v>-</v>
      </c>
      <c r="H4" s="617">
        <f>H896+H1026+H555+H843</f>
        <v>70856.2</v>
      </c>
      <c r="I4" s="595">
        <v>0</v>
      </c>
      <c r="J4" s="24"/>
    </row>
    <row r="5" spans="1:10" ht="15.75" x14ac:dyDescent="0.25">
      <c r="A5" s="41"/>
      <c r="B5" s="40"/>
      <c r="C5" s="40"/>
      <c r="D5" s="594" t="s">
        <v>9</v>
      </c>
      <c r="E5" s="595">
        <f>E364+E897+E1027</f>
        <v>31938.5</v>
      </c>
      <c r="F5" s="922" t="str">
        <f>F40</f>
        <v>-</v>
      </c>
      <c r="G5" s="922" t="str">
        <f>F5</f>
        <v>-</v>
      </c>
      <c r="H5" s="617">
        <f>H1027+H897</f>
        <v>17562.899999999998</v>
      </c>
      <c r="I5" s="595">
        <f>H5/E5*100</f>
        <v>54.989745917936027</v>
      </c>
      <c r="J5" s="24"/>
    </row>
    <row r="6" spans="1:10" ht="15.75" x14ac:dyDescent="0.25">
      <c r="A6" s="41"/>
      <c r="B6" s="40"/>
      <c r="C6" s="40"/>
      <c r="D6" s="594" t="s">
        <v>10</v>
      </c>
      <c r="E6" s="595">
        <f>E262+E314+E365+E414+E446+E530+E557+E620+E695+E792+E845+E898+E958+E1028+E1293+E15+E759</f>
        <v>46959.5</v>
      </c>
      <c r="F6" s="595">
        <f>F415+F446+F530+F557+F620+F695+F792+F845+F898+F958+F1028+F262+F759</f>
        <v>45607</v>
      </c>
      <c r="G6" s="595">
        <f>G314+G414+G446+G530+G557+G620+G695+G792+G845+G1028+G262+G365+G759+G898+G958</f>
        <v>42414.2</v>
      </c>
      <c r="H6" s="617">
        <f>H314+H414+H446+H530+H557+H620+H695+H792+H845+H898+H1028+H759</f>
        <v>61370.82</v>
      </c>
      <c r="I6" s="595">
        <f t="shared" si="0"/>
        <v>130.68882760676755</v>
      </c>
      <c r="J6" s="24"/>
    </row>
    <row r="7" spans="1:10" ht="15.75" customHeight="1" x14ac:dyDescent="0.25">
      <c r="A7" s="41"/>
      <c r="B7" s="40"/>
      <c r="C7" s="40"/>
      <c r="D7" s="596" t="s">
        <v>60</v>
      </c>
      <c r="E7" s="595">
        <f>E315+E366+E367+E447+E448+E621+E622+E623</f>
        <v>10515.5</v>
      </c>
      <c r="F7" s="922" t="str">
        <f>F42</f>
        <v>-</v>
      </c>
      <c r="G7" s="922" t="str">
        <f>G42</f>
        <v>-</v>
      </c>
      <c r="H7" s="617">
        <f>H315+H447+H448+H621+H622</f>
        <v>103.5</v>
      </c>
      <c r="I7" s="595">
        <f t="shared" si="0"/>
        <v>0.98426132851504922</v>
      </c>
      <c r="J7" s="24"/>
    </row>
    <row r="8" spans="1:10" ht="15.75" x14ac:dyDescent="0.25">
      <c r="A8" s="41"/>
      <c r="B8" s="40"/>
      <c r="C8" s="40"/>
      <c r="D8" s="594" t="s">
        <v>27</v>
      </c>
      <c r="E8" s="595">
        <f>E558+E624+E698+E760+E793+E959+E1029</f>
        <v>35047</v>
      </c>
      <c r="F8" s="922" t="str">
        <f>F43</f>
        <v>-</v>
      </c>
      <c r="G8" s="922" t="str">
        <f>G43</f>
        <v>-</v>
      </c>
      <c r="H8" s="617">
        <f>H558+H624+H698+H760+H793+H1029</f>
        <v>29738.1</v>
      </c>
      <c r="I8" s="595">
        <f t="shared" si="0"/>
        <v>84.852055810768391</v>
      </c>
      <c r="J8" s="24"/>
    </row>
    <row r="9" spans="1:10" ht="51" x14ac:dyDescent="0.25">
      <c r="A9" s="516" t="s">
        <v>0</v>
      </c>
      <c r="B9" s="2" t="s">
        <v>1</v>
      </c>
      <c r="C9" s="15" t="s">
        <v>4</v>
      </c>
      <c r="D9" s="972" t="s">
        <v>2</v>
      </c>
      <c r="E9" s="973"/>
      <c r="F9" s="17" t="s">
        <v>5</v>
      </c>
      <c r="G9" s="17" t="s">
        <v>12</v>
      </c>
      <c r="H9" s="17" t="s">
        <v>3</v>
      </c>
      <c r="I9" s="20" t="s">
        <v>6</v>
      </c>
      <c r="J9" s="507" t="s">
        <v>7</v>
      </c>
    </row>
    <row r="10" spans="1:10" ht="15.75" x14ac:dyDescent="0.25">
      <c r="A10" s="522">
        <v>1</v>
      </c>
      <c r="B10" s="11">
        <v>2</v>
      </c>
      <c r="C10" s="517">
        <v>3</v>
      </c>
      <c r="D10" s="974">
        <v>4</v>
      </c>
      <c r="E10" s="975"/>
      <c r="F10" s="523">
        <v>5</v>
      </c>
      <c r="G10" s="523">
        <v>6</v>
      </c>
      <c r="H10" s="598">
        <v>7</v>
      </c>
      <c r="I10" s="23">
        <v>8</v>
      </c>
      <c r="J10" s="507">
        <v>9</v>
      </c>
    </row>
    <row r="11" spans="1:10" ht="15.75" x14ac:dyDescent="0.25">
      <c r="A11" s="241"/>
      <c r="B11" s="242"/>
      <c r="C11" s="123"/>
      <c r="D11" s="272"/>
      <c r="E11" s="400">
        <f>E15</f>
        <v>950</v>
      </c>
      <c r="F11" s="400" t="str">
        <f>F15</f>
        <v>-</v>
      </c>
      <c r="G11" s="272">
        <v>0</v>
      </c>
      <c r="H11" s="400">
        <v>0</v>
      </c>
      <c r="I11" s="400">
        <v>0</v>
      </c>
      <c r="J11" s="243"/>
    </row>
    <row r="12" spans="1:10" ht="15.75" x14ac:dyDescent="0.25">
      <c r="A12" s="426"/>
      <c r="B12" s="590"/>
      <c r="C12" s="588"/>
      <c r="D12" s="536" t="s">
        <v>328</v>
      </c>
      <c r="E12" s="535">
        <f>E15</f>
        <v>950</v>
      </c>
      <c r="F12" s="535" t="s">
        <v>11</v>
      </c>
      <c r="G12" s="275" t="s">
        <v>11</v>
      </c>
      <c r="H12" s="275" t="s">
        <v>11</v>
      </c>
      <c r="I12" s="131" t="s">
        <v>11</v>
      </c>
      <c r="J12" s="589"/>
    </row>
    <row r="13" spans="1:10" ht="15.75" customHeight="1" x14ac:dyDescent="0.25">
      <c r="A13" s="1021">
        <v>1</v>
      </c>
      <c r="B13" s="1485" t="s">
        <v>755</v>
      </c>
      <c r="C13" s="1021" t="s">
        <v>1372</v>
      </c>
      <c r="D13" s="26" t="s">
        <v>8</v>
      </c>
      <c r="E13" s="603" t="s">
        <v>11</v>
      </c>
      <c r="F13" s="586" t="s">
        <v>11</v>
      </c>
      <c r="G13" s="586" t="s">
        <v>11</v>
      </c>
      <c r="H13" s="599" t="s">
        <v>11</v>
      </c>
      <c r="I13" s="132" t="s">
        <v>11</v>
      </c>
      <c r="J13" s="981" t="s">
        <v>1371</v>
      </c>
    </row>
    <row r="14" spans="1:10" ht="15.75" x14ac:dyDescent="0.25">
      <c r="A14" s="1022"/>
      <c r="B14" s="1486"/>
      <c r="C14" s="1022"/>
      <c r="D14" s="26" t="s">
        <v>9</v>
      </c>
      <c r="E14" s="586" t="s">
        <v>11</v>
      </c>
      <c r="F14" s="586" t="s">
        <v>11</v>
      </c>
      <c r="G14" s="586" t="s">
        <v>11</v>
      </c>
      <c r="H14" s="599" t="s">
        <v>11</v>
      </c>
      <c r="I14" s="132" t="s">
        <v>11</v>
      </c>
      <c r="J14" s="982"/>
    </row>
    <row r="15" spans="1:10" ht="31.5" customHeight="1" x14ac:dyDescent="0.25">
      <c r="A15" s="1023"/>
      <c r="B15" s="1487"/>
      <c r="C15" s="1023"/>
      <c r="D15" s="26" t="s">
        <v>10</v>
      </c>
      <c r="E15" s="520">
        <f>E19+E23</f>
        <v>950</v>
      </c>
      <c r="F15" s="520" t="s">
        <v>11</v>
      </c>
      <c r="G15" s="586" t="s">
        <v>11</v>
      </c>
      <c r="H15" s="599" t="s">
        <v>11</v>
      </c>
      <c r="I15" s="131" t="s">
        <v>11</v>
      </c>
      <c r="J15" s="983"/>
    </row>
    <row r="16" spans="1:10" ht="14.25" customHeight="1" x14ac:dyDescent="0.25">
      <c r="A16" s="296" t="s">
        <v>13</v>
      </c>
      <c r="B16" s="313" t="s">
        <v>756</v>
      </c>
      <c r="C16" s="1049"/>
      <c r="D16" s="1050"/>
      <c r="E16" s="1050"/>
      <c r="F16" s="1050"/>
      <c r="G16" s="1050"/>
      <c r="H16" s="1050"/>
      <c r="I16" s="1050"/>
      <c r="J16" s="1051"/>
    </row>
    <row r="17" spans="1:10" ht="15.75" customHeight="1" x14ac:dyDescent="0.25">
      <c r="A17" s="1052"/>
      <c r="B17" s="1055" t="s">
        <v>757</v>
      </c>
      <c r="C17" s="1021" t="s">
        <v>1372</v>
      </c>
      <c r="D17" s="525" t="s">
        <v>8</v>
      </c>
      <c r="E17" s="587" t="s">
        <v>11</v>
      </c>
      <c r="F17" s="587" t="s">
        <v>11</v>
      </c>
      <c r="G17" s="587" t="s">
        <v>11</v>
      </c>
      <c r="H17" s="598" t="s">
        <v>11</v>
      </c>
      <c r="I17" s="132" t="s">
        <v>11</v>
      </c>
      <c r="J17" s="1000" t="s">
        <v>793</v>
      </c>
    </row>
    <row r="18" spans="1:10" ht="15.75" x14ac:dyDescent="0.25">
      <c r="A18" s="1053"/>
      <c r="B18" s="1056"/>
      <c r="C18" s="1022"/>
      <c r="D18" s="525" t="s">
        <v>9</v>
      </c>
      <c r="E18" s="587" t="s">
        <v>11</v>
      </c>
      <c r="F18" s="587" t="s">
        <v>11</v>
      </c>
      <c r="G18" s="587" t="s">
        <v>11</v>
      </c>
      <c r="H18" s="598" t="s">
        <v>11</v>
      </c>
      <c r="I18" s="132" t="s">
        <v>11</v>
      </c>
      <c r="J18" s="1001"/>
    </row>
    <row r="19" spans="1:10" ht="13.5" customHeight="1" x14ac:dyDescent="0.25">
      <c r="A19" s="1054"/>
      <c r="B19" s="1057"/>
      <c r="C19" s="1535"/>
      <c r="D19" s="525" t="s">
        <v>10</v>
      </c>
      <c r="E19" s="524">
        <v>350</v>
      </c>
      <c r="F19" s="524" t="s">
        <v>11</v>
      </c>
      <c r="G19" s="587" t="s">
        <v>11</v>
      </c>
      <c r="H19" s="598" t="s">
        <v>11</v>
      </c>
      <c r="I19" s="132" t="s">
        <v>11</v>
      </c>
      <c r="J19" s="1002"/>
    </row>
    <row r="20" spans="1:10" ht="15" customHeight="1" x14ac:dyDescent="0.25">
      <c r="A20" s="314" t="s">
        <v>15</v>
      </c>
      <c r="B20" s="313" t="s">
        <v>758</v>
      </c>
      <c r="C20" s="1058"/>
      <c r="D20" s="1059"/>
      <c r="E20" s="1059"/>
      <c r="F20" s="1059"/>
      <c r="G20" s="1059"/>
      <c r="H20" s="1059"/>
      <c r="I20" s="1059"/>
      <c r="J20" s="1060"/>
    </row>
    <row r="21" spans="1:10" ht="15.75" customHeight="1" x14ac:dyDescent="0.25">
      <c r="A21" s="1052"/>
      <c r="B21" s="1055" t="s">
        <v>759</v>
      </c>
      <c r="C21" s="517"/>
      <c r="D21" s="525" t="s">
        <v>8</v>
      </c>
      <c r="E21" s="524" t="s">
        <v>11</v>
      </c>
      <c r="F21" s="586" t="s">
        <v>11</v>
      </c>
      <c r="G21" s="586" t="s">
        <v>11</v>
      </c>
      <c r="H21" s="598" t="s">
        <v>11</v>
      </c>
      <c r="I21" s="132" t="s">
        <v>11</v>
      </c>
      <c r="J21" s="507" t="s">
        <v>11</v>
      </c>
    </row>
    <row r="22" spans="1:10" ht="15.75" x14ac:dyDescent="0.25">
      <c r="A22" s="1053"/>
      <c r="B22" s="1056"/>
      <c r="C22" s="517"/>
      <c r="D22" s="525" t="s">
        <v>9</v>
      </c>
      <c r="E22" s="524" t="s">
        <v>11</v>
      </c>
      <c r="F22" s="586" t="s">
        <v>11</v>
      </c>
      <c r="G22" s="586" t="s">
        <v>11</v>
      </c>
      <c r="H22" s="598" t="s">
        <v>11</v>
      </c>
      <c r="I22" s="132" t="s">
        <v>11</v>
      </c>
      <c r="J22" s="507" t="s">
        <v>11</v>
      </c>
    </row>
    <row r="23" spans="1:10" ht="23.25" customHeight="1" x14ac:dyDescent="0.25">
      <c r="A23" s="1054"/>
      <c r="B23" s="1057"/>
      <c r="C23" s="517"/>
      <c r="D23" s="525" t="s">
        <v>10</v>
      </c>
      <c r="E23" s="524">
        <v>600</v>
      </c>
      <c r="F23" s="591" t="s">
        <v>11</v>
      </c>
      <c r="G23" s="591" t="s">
        <v>11</v>
      </c>
      <c r="H23" s="598" t="s">
        <v>11</v>
      </c>
      <c r="I23" s="132" t="s">
        <v>11</v>
      </c>
      <c r="J23" s="593" t="s">
        <v>793</v>
      </c>
    </row>
    <row r="24" spans="1:10" ht="15.75" x14ac:dyDescent="0.25">
      <c r="A24" s="45"/>
      <c r="B24" s="5"/>
      <c r="C24" s="13"/>
      <c r="D24" s="6"/>
      <c r="E24" s="18"/>
      <c r="F24" s="18"/>
      <c r="G24" s="18"/>
      <c r="H24" s="18"/>
      <c r="I24" s="22"/>
      <c r="J24" s="25"/>
    </row>
    <row r="25" spans="1:10" ht="15.75" x14ac:dyDescent="0.25">
      <c r="A25" s="965" t="s">
        <v>18</v>
      </c>
      <c r="B25" s="965"/>
      <c r="C25" s="965"/>
      <c r="D25" s="965"/>
      <c r="E25" s="965"/>
      <c r="F25" s="965"/>
      <c r="G25" s="965"/>
      <c r="H25" s="965"/>
      <c r="I25" s="965"/>
      <c r="J25" s="526"/>
    </row>
    <row r="26" spans="1:10" ht="15" customHeight="1" x14ac:dyDescent="0.25">
      <c r="A26" s="966" t="s">
        <v>0</v>
      </c>
      <c r="B26" s="1000" t="s">
        <v>19</v>
      </c>
      <c r="C26" s="1132" t="s">
        <v>20</v>
      </c>
      <c r="D26" s="1134" t="s">
        <v>1416</v>
      </c>
      <c r="E26" s="1135"/>
      <c r="F26" s="1138">
        <v>2023</v>
      </c>
      <c r="G26" s="1139"/>
      <c r="H26" s="1139"/>
      <c r="I26" s="1140"/>
      <c r="J26" s="953" t="s">
        <v>21</v>
      </c>
    </row>
    <row r="27" spans="1:10" x14ac:dyDescent="0.25">
      <c r="A27" s="968"/>
      <c r="B27" s="1002"/>
      <c r="C27" s="1133"/>
      <c r="D27" s="1136"/>
      <c r="E27" s="1137"/>
      <c r="F27" s="1128" t="s">
        <v>22</v>
      </c>
      <c r="G27" s="1129"/>
      <c r="H27" s="1128" t="s">
        <v>24</v>
      </c>
      <c r="I27" s="1129"/>
      <c r="J27" s="955"/>
    </row>
    <row r="28" spans="1:10" x14ac:dyDescent="0.25">
      <c r="A28" s="46">
        <v>1</v>
      </c>
      <c r="B28" s="37">
        <v>2</v>
      </c>
      <c r="C28" s="192">
        <v>3</v>
      </c>
      <c r="D28" s="1130">
        <v>4</v>
      </c>
      <c r="E28" s="1131"/>
      <c r="F28" s="1130">
        <v>5</v>
      </c>
      <c r="G28" s="1131"/>
      <c r="H28" s="1130">
        <v>6</v>
      </c>
      <c r="I28" s="1131"/>
      <c r="J28" s="36">
        <v>7</v>
      </c>
    </row>
    <row r="29" spans="1:10" ht="25.5" customHeight="1" x14ac:dyDescent="0.25">
      <c r="A29" s="506">
        <v>1</v>
      </c>
      <c r="B29" s="511" t="s">
        <v>760</v>
      </c>
      <c r="C29" s="509" t="s">
        <v>23</v>
      </c>
      <c r="D29" s="936">
        <v>7035.5</v>
      </c>
      <c r="E29" s="937"/>
      <c r="F29" s="1536">
        <v>4380</v>
      </c>
      <c r="G29" s="1537"/>
      <c r="H29" s="1536">
        <v>6575</v>
      </c>
      <c r="I29" s="1537"/>
      <c r="J29" s="933" t="s">
        <v>1771</v>
      </c>
    </row>
    <row r="30" spans="1:10" ht="26.25" customHeight="1" x14ac:dyDescent="0.25">
      <c r="A30" s="506">
        <v>2</v>
      </c>
      <c r="B30" s="511" t="s">
        <v>761</v>
      </c>
      <c r="C30" s="509" t="s">
        <v>23</v>
      </c>
      <c r="D30" s="936">
        <v>4954</v>
      </c>
      <c r="E30" s="937"/>
      <c r="F30" s="1536">
        <v>4392</v>
      </c>
      <c r="G30" s="1537"/>
      <c r="H30" s="936">
        <v>4795.8</v>
      </c>
      <c r="I30" s="937"/>
      <c r="J30" s="933" t="s">
        <v>765</v>
      </c>
    </row>
    <row r="31" spans="1:10" ht="30" customHeight="1" x14ac:dyDescent="0.25">
      <c r="A31" s="506">
        <v>3</v>
      </c>
      <c r="B31" s="511" t="s">
        <v>762</v>
      </c>
      <c r="C31" s="509" t="s">
        <v>23</v>
      </c>
      <c r="D31" s="936">
        <v>19177</v>
      </c>
      <c r="E31" s="937"/>
      <c r="F31" s="1536">
        <v>19900</v>
      </c>
      <c r="G31" s="1537"/>
      <c r="H31" s="936">
        <v>19104.5</v>
      </c>
      <c r="I31" s="937"/>
      <c r="J31" s="933" t="s">
        <v>1772</v>
      </c>
    </row>
    <row r="33" spans="1:15" x14ac:dyDescent="0.25">
      <c r="A33" s="632"/>
      <c r="B33" s="632"/>
      <c r="C33" s="632"/>
      <c r="D33" s="632"/>
      <c r="E33" s="632"/>
      <c r="F33" s="632"/>
      <c r="G33" s="632"/>
      <c r="H33" s="633"/>
      <c r="I33" s="632"/>
      <c r="J33" s="632"/>
      <c r="K33" s="632"/>
      <c r="L33" s="632"/>
      <c r="M33" s="632"/>
      <c r="N33" s="632"/>
      <c r="O33" s="632"/>
    </row>
    <row r="34" spans="1:15" x14ac:dyDescent="0.25">
      <c r="A34" s="632"/>
      <c r="B34" s="632"/>
      <c r="C34" s="632"/>
      <c r="D34" s="632"/>
      <c r="E34" s="632"/>
      <c r="F34" s="632"/>
      <c r="G34" s="632"/>
      <c r="H34" s="633"/>
      <c r="I34" s="632"/>
      <c r="J34" s="632"/>
      <c r="K34" s="632"/>
      <c r="L34" s="632"/>
      <c r="M34" s="632"/>
      <c r="N34" s="632"/>
      <c r="O34" s="632"/>
    </row>
    <row r="35" spans="1:15" ht="51" x14ac:dyDescent="0.25">
      <c r="A35" s="634" t="s">
        <v>0</v>
      </c>
      <c r="B35" s="635" t="s">
        <v>1</v>
      </c>
      <c r="C35" s="636" t="s">
        <v>4</v>
      </c>
      <c r="D35" s="1300" t="s">
        <v>2</v>
      </c>
      <c r="E35" s="1301"/>
      <c r="F35" s="637" t="s">
        <v>5</v>
      </c>
      <c r="G35" s="637" t="s">
        <v>12</v>
      </c>
      <c r="H35" s="637" t="s">
        <v>3</v>
      </c>
      <c r="I35" s="638" t="s">
        <v>6</v>
      </c>
      <c r="J35" s="597" t="s">
        <v>7</v>
      </c>
      <c r="K35" s="632"/>
      <c r="L35" s="632"/>
      <c r="M35" s="632"/>
      <c r="N35" s="632"/>
      <c r="O35" s="632"/>
    </row>
    <row r="36" spans="1:15" ht="15.75" x14ac:dyDescent="0.25">
      <c r="A36" s="625">
        <v>1</v>
      </c>
      <c r="B36" s="639">
        <v>2</v>
      </c>
      <c r="C36" s="625">
        <v>3</v>
      </c>
      <c r="D36" s="1525">
        <v>4</v>
      </c>
      <c r="E36" s="1526"/>
      <c r="F36" s="640">
        <v>5</v>
      </c>
      <c r="G36" s="640">
        <v>6</v>
      </c>
      <c r="H36" s="641">
        <v>7</v>
      </c>
      <c r="I36" s="642">
        <v>8</v>
      </c>
      <c r="J36" s="643">
        <v>9</v>
      </c>
      <c r="K36" s="632"/>
      <c r="L36" s="632"/>
      <c r="M36" s="632"/>
      <c r="N36" s="632"/>
      <c r="O36" s="632"/>
    </row>
    <row r="37" spans="1:15" ht="15.75" x14ac:dyDescent="0.25">
      <c r="A37" s="644"/>
      <c r="B37" s="645"/>
      <c r="C37" s="644"/>
      <c r="D37" s="645"/>
      <c r="E37" s="646" t="str">
        <f>E38</f>
        <v>-</v>
      </c>
      <c r="F37" s="646" t="str">
        <f>F38</f>
        <v>-</v>
      </c>
      <c r="G37" s="646" t="str">
        <f>G38</f>
        <v>-</v>
      </c>
      <c r="H37" s="646" t="str">
        <f>H38</f>
        <v>-</v>
      </c>
      <c r="I37" s="647" t="str">
        <f>I38</f>
        <v>-</v>
      </c>
      <c r="J37" s="648"/>
      <c r="K37" s="632"/>
      <c r="L37" s="632"/>
      <c r="M37" s="632"/>
      <c r="N37" s="632"/>
      <c r="O37" s="632"/>
    </row>
    <row r="38" spans="1:15" ht="15.75" x14ac:dyDescent="0.25">
      <c r="A38" s="1442" t="s">
        <v>43</v>
      </c>
      <c r="B38" s="1527" t="s">
        <v>1392</v>
      </c>
      <c r="C38" s="1442" t="s">
        <v>480</v>
      </c>
      <c r="D38" s="649" t="s">
        <v>328</v>
      </c>
      <c r="E38" s="650" t="s">
        <v>11</v>
      </c>
      <c r="F38" s="52" t="s">
        <v>11</v>
      </c>
      <c r="G38" s="52" t="s">
        <v>11</v>
      </c>
      <c r="H38" s="52" t="s">
        <v>11</v>
      </c>
      <c r="I38" s="52" t="s">
        <v>11</v>
      </c>
      <c r="J38" s="1173" t="s">
        <v>11</v>
      </c>
      <c r="K38" s="632"/>
      <c r="L38" s="632"/>
      <c r="M38" s="632"/>
      <c r="N38" s="632"/>
      <c r="O38" s="632"/>
    </row>
    <row r="39" spans="1:15" ht="15.75" x14ac:dyDescent="0.25">
      <c r="A39" s="1442"/>
      <c r="B39" s="1527"/>
      <c r="C39" s="1442"/>
      <c r="D39" s="652" t="s">
        <v>8</v>
      </c>
      <c r="E39" s="220" t="s">
        <v>11</v>
      </c>
      <c r="F39" s="52" t="s">
        <v>11</v>
      </c>
      <c r="G39" s="52" t="s">
        <v>11</v>
      </c>
      <c r="H39" s="52" t="s">
        <v>11</v>
      </c>
      <c r="I39" s="52" t="s">
        <v>11</v>
      </c>
      <c r="J39" s="1173"/>
      <c r="K39" s="632"/>
      <c r="L39" s="632"/>
      <c r="M39" s="632"/>
      <c r="N39" s="632"/>
      <c r="O39" s="632"/>
    </row>
    <row r="40" spans="1:15" ht="15.75" x14ac:dyDescent="0.25">
      <c r="A40" s="1442"/>
      <c r="B40" s="1527"/>
      <c r="C40" s="1442"/>
      <c r="D40" s="652" t="s">
        <v>9</v>
      </c>
      <c r="E40" s="220" t="s">
        <v>11</v>
      </c>
      <c r="F40" s="52" t="s">
        <v>11</v>
      </c>
      <c r="G40" s="52" t="s">
        <v>11</v>
      </c>
      <c r="H40" s="52" t="s">
        <v>11</v>
      </c>
      <c r="I40" s="52" t="s">
        <v>11</v>
      </c>
      <c r="J40" s="1173"/>
      <c r="K40" s="632"/>
      <c r="L40" s="632"/>
      <c r="M40" s="632"/>
      <c r="N40" s="632"/>
      <c r="O40" s="632"/>
    </row>
    <row r="41" spans="1:15" ht="15.75" x14ac:dyDescent="0.25">
      <c r="A41" s="1442"/>
      <c r="B41" s="1527"/>
      <c r="C41" s="1442"/>
      <c r="D41" s="652" t="s">
        <v>10</v>
      </c>
      <c r="E41" s="220" t="s">
        <v>11</v>
      </c>
      <c r="F41" s="52" t="s">
        <v>11</v>
      </c>
      <c r="G41" s="52" t="s">
        <v>11</v>
      </c>
      <c r="H41" s="52" t="s">
        <v>11</v>
      </c>
      <c r="I41" s="52" t="s">
        <v>11</v>
      </c>
      <c r="J41" s="1173"/>
      <c r="K41" s="632"/>
      <c r="L41" s="632"/>
      <c r="M41" s="632"/>
      <c r="N41" s="632"/>
      <c r="O41" s="632"/>
    </row>
    <row r="42" spans="1:15" ht="15.75" x14ac:dyDescent="0.25">
      <c r="A42" s="1442"/>
      <c r="B42" s="1527"/>
      <c r="C42" s="1442"/>
      <c r="D42" s="652" t="s">
        <v>60</v>
      </c>
      <c r="E42" s="220" t="s">
        <v>11</v>
      </c>
      <c r="F42" s="52" t="s">
        <v>11</v>
      </c>
      <c r="G42" s="52" t="s">
        <v>11</v>
      </c>
      <c r="H42" s="52" t="s">
        <v>11</v>
      </c>
      <c r="I42" s="52" t="s">
        <v>11</v>
      </c>
      <c r="J42" s="1173"/>
      <c r="K42" s="632"/>
      <c r="L42" s="632"/>
      <c r="M42" s="632"/>
      <c r="N42" s="632"/>
      <c r="O42" s="632"/>
    </row>
    <row r="43" spans="1:15" ht="15.75" x14ac:dyDescent="0.25">
      <c r="A43" s="1443"/>
      <c r="B43" s="1528"/>
      <c r="C43" s="1443"/>
      <c r="D43" s="652" t="s">
        <v>27</v>
      </c>
      <c r="E43" s="220" t="s">
        <v>11</v>
      </c>
      <c r="F43" s="220" t="str">
        <f>F210</f>
        <v>-</v>
      </c>
      <c r="G43" s="220" t="str">
        <f>G210</f>
        <v>-</v>
      </c>
      <c r="H43" s="52" t="s">
        <v>11</v>
      </c>
      <c r="I43" s="52" t="s">
        <v>11</v>
      </c>
      <c r="J43" s="1174"/>
      <c r="K43" s="632"/>
      <c r="L43" s="632"/>
      <c r="M43" s="632"/>
      <c r="N43" s="632"/>
      <c r="O43" s="632"/>
    </row>
    <row r="44" spans="1:15" ht="22.5" x14ac:dyDescent="0.25">
      <c r="A44" s="1441" t="s">
        <v>517</v>
      </c>
      <c r="B44" s="1392" t="s">
        <v>331</v>
      </c>
      <c r="C44" s="1441" t="s">
        <v>11</v>
      </c>
      <c r="D44" s="653" t="s">
        <v>332</v>
      </c>
      <c r="E44" s="220" t="s">
        <v>11</v>
      </c>
      <c r="F44" s="220" t="s">
        <v>11</v>
      </c>
      <c r="G44" s="220" t="s">
        <v>11</v>
      </c>
      <c r="H44" s="52" t="s">
        <v>11</v>
      </c>
      <c r="I44" s="52" t="s">
        <v>11</v>
      </c>
      <c r="J44" s="1215"/>
      <c r="K44" s="632"/>
      <c r="L44" s="632"/>
      <c r="M44" s="632"/>
      <c r="N44" s="632"/>
      <c r="O44" s="632"/>
    </row>
    <row r="45" spans="1:15" ht="15.75" x14ac:dyDescent="0.25">
      <c r="A45" s="1442"/>
      <c r="B45" s="1457"/>
      <c r="C45" s="1442"/>
      <c r="D45" s="652" t="s">
        <v>328</v>
      </c>
      <c r="E45" s="220" t="s">
        <v>11</v>
      </c>
      <c r="F45" s="220" t="s">
        <v>11</v>
      </c>
      <c r="G45" s="220" t="s">
        <v>11</v>
      </c>
      <c r="H45" s="52" t="s">
        <v>11</v>
      </c>
      <c r="I45" s="52" t="s">
        <v>11</v>
      </c>
      <c r="J45" s="1216"/>
      <c r="K45" s="632"/>
      <c r="L45" s="632"/>
      <c r="M45" s="632"/>
      <c r="N45" s="632"/>
      <c r="O45" s="632"/>
    </row>
    <row r="46" spans="1:15" ht="15.75" x14ac:dyDescent="0.25">
      <c r="A46" s="1442"/>
      <c r="B46" s="1457"/>
      <c r="C46" s="1442"/>
      <c r="D46" s="652" t="s">
        <v>10</v>
      </c>
      <c r="E46" s="220" t="s">
        <v>11</v>
      </c>
      <c r="F46" s="220" t="s">
        <v>11</v>
      </c>
      <c r="G46" s="220" t="s">
        <v>11</v>
      </c>
      <c r="H46" s="52" t="s">
        <v>11</v>
      </c>
      <c r="I46" s="52" t="s">
        <v>11</v>
      </c>
      <c r="J46" s="1216"/>
      <c r="K46" s="632"/>
      <c r="L46" s="632"/>
      <c r="M46" s="632"/>
      <c r="N46" s="632"/>
      <c r="O46" s="632"/>
    </row>
    <row r="47" spans="1:15" ht="15.75" x14ac:dyDescent="0.25">
      <c r="A47" s="1443"/>
      <c r="B47" s="1393"/>
      <c r="C47" s="1443"/>
      <c r="D47" s="652" t="s">
        <v>27</v>
      </c>
      <c r="E47" s="220" t="s">
        <v>11</v>
      </c>
      <c r="F47" s="220" t="s">
        <v>11</v>
      </c>
      <c r="G47" s="220" t="s">
        <v>11</v>
      </c>
      <c r="H47" s="52" t="s">
        <v>11</v>
      </c>
      <c r="I47" s="52" t="s">
        <v>11</v>
      </c>
      <c r="J47" s="1217"/>
      <c r="K47" s="632"/>
      <c r="L47" s="632"/>
      <c r="M47" s="632"/>
      <c r="N47" s="632"/>
      <c r="O47" s="632"/>
    </row>
    <row r="48" spans="1:15" ht="15.75" x14ac:dyDescent="0.25">
      <c r="A48" s="1198"/>
      <c r="B48" s="655" t="s">
        <v>333</v>
      </c>
      <c r="C48" s="625" t="s">
        <v>11</v>
      </c>
      <c r="D48" s="407" t="s">
        <v>32</v>
      </c>
      <c r="E48" s="52" t="s">
        <v>11</v>
      </c>
      <c r="F48" s="52" t="s">
        <v>11</v>
      </c>
      <c r="G48" s="52" t="s">
        <v>11</v>
      </c>
      <c r="H48" s="52" t="s">
        <v>11</v>
      </c>
      <c r="I48" s="52" t="s">
        <v>11</v>
      </c>
      <c r="J48" s="597" t="s">
        <v>11</v>
      </c>
      <c r="K48" s="632"/>
      <c r="L48" s="632"/>
      <c r="M48" s="632"/>
      <c r="N48" s="632"/>
      <c r="O48" s="632"/>
    </row>
    <row r="49" spans="1:15" ht="15.75" x14ac:dyDescent="0.25">
      <c r="A49" s="1198"/>
      <c r="B49" s="655" t="s">
        <v>334</v>
      </c>
      <c r="C49" s="625" t="s">
        <v>11</v>
      </c>
      <c r="D49" s="407" t="s">
        <v>49</v>
      </c>
      <c r="E49" s="52" t="s">
        <v>11</v>
      </c>
      <c r="F49" s="52" t="s">
        <v>11</v>
      </c>
      <c r="G49" s="52" t="s">
        <v>11</v>
      </c>
      <c r="H49" s="52" t="s">
        <v>11</v>
      </c>
      <c r="I49" s="52" t="s">
        <v>11</v>
      </c>
      <c r="J49" s="597" t="s">
        <v>11</v>
      </c>
      <c r="K49" s="632"/>
      <c r="L49" s="632"/>
      <c r="M49" s="632"/>
      <c r="N49" s="632"/>
      <c r="O49" s="632"/>
    </row>
    <row r="50" spans="1:15" ht="15.75" x14ac:dyDescent="0.25">
      <c r="A50" s="1198"/>
      <c r="B50" s="655" t="s">
        <v>335</v>
      </c>
      <c r="C50" s="621" t="s">
        <v>11</v>
      </c>
      <c r="D50" s="407" t="s">
        <v>49</v>
      </c>
      <c r="E50" s="52" t="s">
        <v>11</v>
      </c>
      <c r="F50" s="52" t="s">
        <v>11</v>
      </c>
      <c r="G50" s="52" t="s">
        <v>11</v>
      </c>
      <c r="H50" s="52" t="s">
        <v>11</v>
      </c>
      <c r="I50" s="52" t="s">
        <v>11</v>
      </c>
      <c r="J50" s="597" t="s">
        <v>11</v>
      </c>
      <c r="K50" s="632"/>
      <c r="L50" s="632"/>
      <c r="M50" s="632"/>
      <c r="N50" s="632"/>
      <c r="O50" s="632"/>
    </row>
    <row r="51" spans="1:15" ht="15.75" x14ac:dyDescent="0.25">
      <c r="A51" s="1198"/>
      <c r="B51" s="655" t="s">
        <v>336</v>
      </c>
      <c r="C51" s="626" t="s">
        <v>11</v>
      </c>
      <c r="D51" s="407" t="s">
        <v>32</v>
      </c>
      <c r="E51" s="52" t="s">
        <v>11</v>
      </c>
      <c r="F51" s="52" t="s">
        <v>11</v>
      </c>
      <c r="G51" s="52" t="s">
        <v>11</v>
      </c>
      <c r="H51" s="52" t="s">
        <v>11</v>
      </c>
      <c r="I51" s="52" t="s">
        <v>11</v>
      </c>
      <c r="J51" s="597" t="s">
        <v>11</v>
      </c>
      <c r="K51" s="632"/>
      <c r="L51" s="632"/>
      <c r="M51" s="632"/>
      <c r="N51" s="632"/>
      <c r="O51" s="632"/>
    </row>
    <row r="52" spans="1:15" ht="15.75" x14ac:dyDescent="0.25">
      <c r="A52" s="1198"/>
      <c r="B52" s="655" t="s">
        <v>334</v>
      </c>
      <c r="C52" s="52" t="s">
        <v>11</v>
      </c>
      <c r="D52" s="407" t="s">
        <v>49</v>
      </c>
      <c r="E52" s="52" t="s">
        <v>11</v>
      </c>
      <c r="F52" s="52" t="s">
        <v>11</v>
      </c>
      <c r="G52" s="52" t="s">
        <v>11</v>
      </c>
      <c r="H52" s="52" t="s">
        <v>11</v>
      </c>
      <c r="I52" s="52" t="s">
        <v>11</v>
      </c>
      <c r="J52" s="597" t="s">
        <v>11</v>
      </c>
      <c r="K52" s="632"/>
      <c r="L52" s="632"/>
      <c r="M52" s="632"/>
      <c r="N52" s="632"/>
      <c r="O52" s="632"/>
    </row>
    <row r="53" spans="1:15" ht="15.75" x14ac:dyDescent="0.25">
      <c r="A53" s="1198"/>
      <c r="B53" s="655" t="s">
        <v>335</v>
      </c>
      <c r="C53" s="52" t="s">
        <v>11</v>
      </c>
      <c r="D53" s="407" t="s">
        <v>49</v>
      </c>
      <c r="E53" s="52" t="s">
        <v>11</v>
      </c>
      <c r="F53" s="52"/>
      <c r="G53" s="52" t="s">
        <v>11</v>
      </c>
      <c r="H53" s="52" t="s">
        <v>11</v>
      </c>
      <c r="I53" s="52" t="s">
        <v>11</v>
      </c>
      <c r="J53" s="597" t="s">
        <v>11</v>
      </c>
      <c r="K53" s="632"/>
      <c r="L53" s="632"/>
      <c r="M53" s="632"/>
      <c r="N53" s="632"/>
      <c r="O53" s="632"/>
    </row>
    <row r="54" spans="1:15" ht="22.5" x14ac:dyDescent="0.25">
      <c r="A54" s="1441" t="s">
        <v>540</v>
      </c>
      <c r="B54" s="1392" t="s">
        <v>338</v>
      </c>
      <c r="C54" s="1441" t="s">
        <v>480</v>
      </c>
      <c r="D54" s="653" t="s">
        <v>332</v>
      </c>
      <c r="E54" s="220" t="s">
        <v>11</v>
      </c>
      <c r="F54" s="52" t="s">
        <v>11</v>
      </c>
      <c r="G54" s="52" t="s">
        <v>11</v>
      </c>
      <c r="H54" s="52" t="s">
        <v>11</v>
      </c>
      <c r="I54" s="52" t="s">
        <v>11</v>
      </c>
      <c r="J54" s="1172"/>
      <c r="K54" s="632"/>
      <c r="L54" s="632"/>
      <c r="M54" s="632"/>
      <c r="N54" s="632"/>
      <c r="O54" s="632"/>
    </row>
    <row r="55" spans="1:15" ht="15.75" x14ac:dyDescent="0.25">
      <c r="A55" s="1442"/>
      <c r="B55" s="1457"/>
      <c r="C55" s="1442"/>
      <c r="D55" s="652" t="s">
        <v>328</v>
      </c>
      <c r="E55" s="220" t="s">
        <v>11</v>
      </c>
      <c r="F55" s="220" t="s">
        <v>11</v>
      </c>
      <c r="G55" s="220" t="s">
        <v>11</v>
      </c>
      <c r="H55" s="52" t="s">
        <v>11</v>
      </c>
      <c r="I55" s="52" t="s">
        <v>11</v>
      </c>
      <c r="J55" s="1173"/>
      <c r="K55" s="632"/>
      <c r="L55" s="632"/>
      <c r="M55" s="632"/>
      <c r="N55" s="632"/>
      <c r="O55" s="632"/>
    </row>
    <row r="56" spans="1:15" ht="15.75" x14ac:dyDescent="0.25">
      <c r="A56" s="1442"/>
      <c r="B56" s="1457"/>
      <c r="C56" s="1442"/>
      <c r="D56" s="652" t="s">
        <v>10</v>
      </c>
      <c r="E56" s="220" t="s">
        <v>11</v>
      </c>
      <c r="F56" s="220" t="s">
        <v>11</v>
      </c>
      <c r="G56" s="220" t="s">
        <v>11</v>
      </c>
      <c r="H56" s="52" t="s">
        <v>11</v>
      </c>
      <c r="I56" s="52" t="s">
        <v>11</v>
      </c>
      <c r="J56" s="1173"/>
      <c r="K56" s="632"/>
      <c r="L56" s="632"/>
      <c r="M56" s="632"/>
      <c r="N56" s="632"/>
      <c r="O56" s="632"/>
    </row>
    <row r="57" spans="1:15" ht="15.75" x14ac:dyDescent="0.25">
      <c r="A57" s="1443"/>
      <c r="B57" s="1393"/>
      <c r="C57" s="1443"/>
      <c r="D57" s="652" t="s">
        <v>27</v>
      </c>
      <c r="E57" s="220" t="s">
        <v>11</v>
      </c>
      <c r="F57" s="220" t="s">
        <v>11</v>
      </c>
      <c r="G57" s="220" t="s">
        <v>11</v>
      </c>
      <c r="H57" s="52" t="s">
        <v>11</v>
      </c>
      <c r="I57" s="52" t="s">
        <v>11</v>
      </c>
      <c r="J57" s="1174"/>
      <c r="K57" s="632"/>
      <c r="L57" s="632"/>
      <c r="M57" s="632"/>
      <c r="N57" s="632"/>
      <c r="O57" s="632"/>
    </row>
    <row r="58" spans="1:15" ht="25.5" x14ac:dyDescent="0.25">
      <c r="A58" s="621" t="s">
        <v>330</v>
      </c>
      <c r="B58" s="408" t="s">
        <v>340</v>
      </c>
      <c r="C58" s="641" t="s">
        <v>11</v>
      </c>
      <c r="D58" s="407" t="s">
        <v>11</v>
      </c>
      <c r="E58" s="52" t="s">
        <v>11</v>
      </c>
      <c r="F58" s="52" t="s">
        <v>11</v>
      </c>
      <c r="G58" s="52" t="s">
        <v>11</v>
      </c>
      <c r="H58" s="52" t="s">
        <v>11</v>
      </c>
      <c r="I58" s="52" t="s">
        <v>11</v>
      </c>
      <c r="J58" s="597" t="s">
        <v>11</v>
      </c>
      <c r="K58" s="632"/>
      <c r="L58" s="632"/>
      <c r="M58" s="632"/>
      <c r="N58" s="632"/>
      <c r="O58" s="632"/>
    </row>
    <row r="59" spans="1:15" ht="15.75" x14ac:dyDescent="0.25">
      <c r="A59" s="1072"/>
      <c r="B59" s="1069" t="s">
        <v>1322</v>
      </c>
      <c r="C59" s="1072" t="s">
        <v>11</v>
      </c>
      <c r="D59" s="407" t="s">
        <v>33</v>
      </c>
      <c r="E59" s="52" t="s">
        <v>11</v>
      </c>
      <c r="F59" s="52" t="s">
        <v>11</v>
      </c>
      <c r="G59" s="52" t="s">
        <v>11</v>
      </c>
      <c r="H59" s="52" t="s">
        <v>11</v>
      </c>
      <c r="I59" s="52" t="s">
        <v>11</v>
      </c>
      <c r="J59" s="1215"/>
      <c r="K59" s="632"/>
      <c r="L59" s="632"/>
      <c r="M59" s="632"/>
      <c r="N59" s="632"/>
      <c r="O59" s="632"/>
    </row>
    <row r="60" spans="1:15" ht="15.75" x14ac:dyDescent="0.25">
      <c r="A60" s="1073"/>
      <c r="B60" s="1070"/>
      <c r="C60" s="1073"/>
      <c r="D60" s="407" t="s">
        <v>328</v>
      </c>
      <c r="E60" s="52" t="s">
        <v>11</v>
      </c>
      <c r="F60" s="52" t="s">
        <v>11</v>
      </c>
      <c r="G60" s="52" t="s">
        <v>11</v>
      </c>
      <c r="H60" s="52" t="s">
        <v>11</v>
      </c>
      <c r="I60" s="52" t="s">
        <v>11</v>
      </c>
      <c r="J60" s="1216"/>
      <c r="K60" s="632"/>
      <c r="L60" s="632"/>
      <c r="M60" s="632"/>
      <c r="N60" s="632"/>
      <c r="O60" s="632"/>
    </row>
    <row r="61" spans="1:15" ht="15.75" x14ac:dyDescent="0.25">
      <c r="A61" s="1073"/>
      <c r="B61" s="1070"/>
      <c r="C61" s="1073"/>
      <c r="D61" s="407" t="s">
        <v>1323</v>
      </c>
      <c r="E61" s="52" t="s">
        <v>11</v>
      </c>
      <c r="F61" s="52"/>
      <c r="G61" s="52"/>
      <c r="H61" s="52" t="s">
        <v>11</v>
      </c>
      <c r="I61" s="52" t="s">
        <v>11</v>
      </c>
      <c r="J61" s="1216"/>
      <c r="K61" s="632"/>
      <c r="L61" s="632"/>
      <c r="M61" s="632"/>
      <c r="N61" s="632"/>
      <c r="O61" s="632"/>
    </row>
    <row r="62" spans="1:15" ht="15.75" x14ac:dyDescent="0.25">
      <c r="A62" s="1073"/>
      <c r="B62" s="1070"/>
      <c r="C62" s="1073"/>
      <c r="D62" s="407" t="s">
        <v>10</v>
      </c>
      <c r="E62" s="52" t="s">
        <v>11</v>
      </c>
      <c r="F62" s="52" t="s">
        <v>11</v>
      </c>
      <c r="G62" s="52" t="s">
        <v>11</v>
      </c>
      <c r="H62" s="52" t="s">
        <v>11</v>
      </c>
      <c r="I62" s="52" t="s">
        <v>11</v>
      </c>
      <c r="J62" s="1216"/>
      <c r="K62" s="632"/>
      <c r="L62" s="632"/>
      <c r="M62" s="632"/>
      <c r="N62" s="632"/>
      <c r="O62" s="632"/>
    </row>
    <row r="63" spans="1:15" ht="15.75" x14ac:dyDescent="0.25">
      <c r="A63" s="1074"/>
      <c r="B63" s="1071"/>
      <c r="C63" s="1074"/>
      <c r="D63" s="407" t="s">
        <v>329</v>
      </c>
      <c r="E63" s="52" t="s">
        <v>11</v>
      </c>
      <c r="F63" s="52" t="s">
        <v>11</v>
      </c>
      <c r="G63" s="52" t="s">
        <v>11</v>
      </c>
      <c r="H63" s="52" t="s">
        <v>11</v>
      </c>
      <c r="I63" s="52" t="s">
        <v>11</v>
      </c>
      <c r="J63" s="1217"/>
      <c r="K63" s="632"/>
      <c r="L63" s="632"/>
      <c r="M63" s="632"/>
      <c r="N63" s="632"/>
      <c r="O63" s="632"/>
    </row>
    <row r="64" spans="1:15" ht="15.75" x14ac:dyDescent="0.25">
      <c r="A64" s="1072"/>
      <c r="B64" s="1069" t="s">
        <v>1324</v>
      </c>
      <c r="C64" s="1072" t="s">
        <v>11</v>
      </c>
      <c r="D64" s="407" t="s">
        <v>49</v>
      </c>
      <c r="E64" s="52" t="s">
        <v>11</v>
      </c>
      <c r="F64" s="52" t="s">
        <v>11</v>
      </c>
      <c r="G64" s="52" t="s">
        <v>11</v>
      </c>
      <c r="H64" s="52" t="s">
        <v>11</v>
      </c>
      <c r="I64" s="52" t="s">
        <v>11</v>
      </c>
      <c r="J64" s="597" t="s">
        <v>11</v>
      </c>
      <c r="K64" s="632"/>
      <c r="L64" s="632"/>
      <c r="M64" s="632"/>
      <c r="N64" s="632"/>
      <c r="O64" s="632"/>
    </row>
    <row r="65" spans="1:15" ht="15.75" x14ac:dyDescent="0.25">
      <c r="A65" s="1073"/>
      <c r="B65" s="1070"/>
      <c r="C65" s="1073"/>
      <c r="D65" s="407" t="s">
        <v>328</v>
      </c>
      <c r="E65" s="52" t="s">
        <v>11</v>
      </c>
      <c r="F65" s="52" t="s">
        <v>11</v>
      </c>
      <c r="G65" s="52" t="s">
        <v>11</v>
      </c>
      <c r="H65" s="52" t="s">
        <v>11</v>
      </c>
      <c r="I65" s="52" t="s">
        <v>11</v>
      </c>
      <c r="J65" s="597" t="s">
        <v>11</v>
      </c>
      <c r="K65" s="632"/>
      <c r="L65" s="632"/>
      <c r="M65" s="632"/>
      <c r="N65" s="632"/>
      <c r="O65" s="632"/>
    </row>
    <row r="66" spans="1:15" ht="15.75" x14ac:dyDescent="0.25">
      <c r="A66" s="1073"/>
      <c r="B66" s="1070"/>
      <c r="C66" s="1073"/>
      <c r="D66" s="407"/>
      <c r="E66" s="52" t="s">
        <v>11</v>
      </c>
      <c r="F66" s="52"/>
      <c r="G66" s="52"/>
      <c r="H66" s="52" t="s">
        <v>11</v>
      </c>
      <c r="I66" s="52" t="s">
        <v>11</v>
      </c>
      <c r="J66" s="597"/>
      <c r="K66" s="632"/>
      <c r="L66" s="632"/>
      <c r="M66" s="632"/>
      <c r="N66" s="632"/>
      <c r="O66" s="632"/>
    </row>
    <row r="67" spans="1:15" ht="15.75" x14ac:dyDescent="0.25">
      <c r="A67" s="1073"/>
      <c r="B67" s="1070"/>
      <c r="C67" s="1073"/>
      <c r="D67" s="407" t="s">
        <v>10</v>
      </c>
      <c r="E67" s="52" t="s">
        <v>11</v>
      </c>
      <c r="F67" s="52" t="s">
        <v>11</v>
      </c>
      <c r="G67" s="52" t="s">
        <v>11</v>
      </c>
      <c r="H67" s="52" t="s">
        <v>11</v>
      </c>
      <c r="I67" s="52" t="s">
        <v>11</v>
      </c>
      <c r="J67" s="597" t="s">
        <v>11</v>
      </c>
      <c r="K67" s="632"/>
      <c r="L67" s="632"/>
      <c r="M67" s="632"/>
      <c r="N67" s="632"/>
      <c r="O67" s="632"/>
    </row>
    <row r="68" spans="1:15" ht="11.25" customHeight="1" x14ac:dyDescent="0.25">
      <c r="A68" s="1074"/>
      <c r="B68" s="1071"/>
      <c r="C68" s="1074"/>
      <c r="D68" s="407" t="s">
        <v>26</v>
      </c>
      <c r="E68" s="52" t="s">
        <v>11</v>
      </c>
      <c r="F68" s="52" t="s">
        <v>11</v>
      </c>
      <c r="G68" s="52" t="s">
        <v>11</v>
      </c>
      <c r="H68" s="52" t="s">
        <v>11</v>
      </c>
      <c r="I68" s="52" t="s">
        <v>11</v>
      </c>
      <c r="J68" s="597" t="s">
        <v>11</v>
      </c>
      <c r="K68" s="632"/>
      <c r="L68" s="632"/>
      <c r="M68" s="632"/>
      <c r="N68" s="632"/>
      <c r="O68" s="632"/>
    </row>
    <row r="69" spans="1:15" ht="25.5" hidden="1" x14ac:dyDescent="0.25">
      <c r="A69" s="621" t="s">
        <v>337</v>
      </c>
      <c r="B69" s="408" t="s">
        <v>340</v>
      </c>
      <c r="C69" s="220" t="s">
        <v>11</v>
      </c>
      <c r="D69" s="656" t="s">
        <v>341</v>
      </c>
      <c r="E69" s="440">
        <v>0</v>
      </c>
      <c r="F69" s="220" t="s">
        <v>11</v>
      </c>
      <c r="G69" s="220" t="s">
        <v>11</v>
      </c>
      <c r="H69" s="52" t="s">
        <v>11</v>
      </c>
      <c r="I69" s="52" t="s">
        <v>11</v>
      </c>
      <c r="J69" s="220" t="s">
        <v>11</v>
      </c>
      <c r="K69" s="632"/>
      <c r="L69" s="632"/>
      <c r="M69" s="632"/>
      <c r="N69" s="632"/>
      <c r="O69" s="632"/>
    </row>
    <row r="70" spans="1:15" ht="15.75" hidden="1" customHeight="1" x14ac:dyDescent="0.25">
      <c r="A70" s="1072"/>
      <c r="B70" s="1069" t="s">
        <v>790</v>
      </c>
      <c r="C70" s="1519" t="s">
        <v>11</v>
      </c>
      <c r="D70" s="407" t="s">
        <v>49</v>
      </c>
      <c r="E70" s="52">
        <v>0</v>
      </c>
      <c r="F70" s="220" t="s">
        <v>11</v>
      </c>
      <c r="G70" s="220" t="s">
        <v>11</v>
      </c>
      <c r="H70" s="52" t="s">
        <v>11</v>
      </c>
      <c r="I70" s="52" t="s">
        <v>11</v>
      </c>
      <c r="J70" s="1215"/>
      <c r="K70" s="632"/>
      <c r="L70" s="632"/>
      <c r="M70" s="632"/>
      <c r="N70" s="632"/>
      <c r="O70" s="632"/>
    </row>
    <row r="71" spans="1:15" ht="15.75" hidden="1" x14ac:dyDescent="0.25">
      <c r="A71" s="1073"/>
      <c r="B71" s="1070"/>
      <c r="C71" s="1520"/>
      <c r="D71" s="407" t="s">
        <v>328</v>
      </c>
      <c r="E71" s="52">
        <v>0</v>
      </c>
      <c r="F71" s="220" t="s">
        <v>11</v>
      </c>
      <c r="G71" s="220" t="s">
        <v>11</v>
      </c>
      <c r="H71" s="52" t="s">
        <v>11</v>
      </c>
      <c r="I71" s="52" t="s">
        <v>11</v>
      </c>
      <c r="J71" s="1216"/>
      <c r="K71" s="632"/>
      <c r="L71" s="632"/>
      <c r="M71" s="632"/>
      <c r="N71" s="632"/>
      <c r="O71" s="632"/>
    </row>
    <row r="72" spans="1:15" ht="15.75" hidden="1" x14ac:dyDescent="0.25">
      <c r="A72" s="1073"/>
      <c r="B72" s="1070"/>
      <c r="C72" s="1520"/>
      <c r="D72" s="407" t="s">
        <v>10</v>
      </c>
      <c r="E72" s="168">
        <v>0</v>
      </c>
      <c r="F72" s="220" t="s">
        <v>11</v>
      </c>
      <c r="G72" s="220" t="s">
        <v>11</v>
      </c>
      <c r="H72" s="52" t="s">
        <v>11</v>
      </c>
      <c r="I72" s="52" t="s">
        <v>11</v>
      </c>
      <c r="J72" s="1216"/>
      <c r="K72" s="632"/>
      <c r="L72" s="632"/>
      <c r="M72" s="632"/>
      <c r="N72" s="632"/>
      <c r="O72" s="632"/>
    </row>
    <row r="73" spans="1:15" ht="15.75" hidden="1" x14ac:dyDescent="0.25">
      <c r="A73" s="1074"/>
      <c r="B73" s="1071"/>
      <c r="C73" s="1521"/>
      <c r="D73" s="407" t="s">
        <v>26</v>
      </c>
      <c r="E73" s="168" t="s">
        <v>11</v>
      </c>
      <c r="F73" s="220" t="s">
        <v>11</v>
      </c>
      <c r="G73" s="220" t="s">
        <v>11</v>
      </c>
      <c r="H73" s="52" t="s">
        <v>11</v>
      </c>
      <c r="I73" s="52" t="s">
        <v>11</v>
      </c>
      <c r="J73" s="1217"/>
      <c r="K73" s="632"/>
      <c r="L73" s="632"/>
      <c r="M73" s="632"/>
      <c r="N73" s="632"/>
      <c r="O73" s="632"/>
    </row>
    <row r="74" spans="1:15" ht="15.75" hidden="1" customHeight="1" x14ac:dyDescent="0.25">
      <c r="A74" s="1072"/>
      <c r="B74" s="1069" t="s">
        <v>791</v>
      </c>
      <c r="C74" s="1519" t="s">
        <v>11</v>
      </c>
      <c r="D74" s="407" t="s">
        <v>32</v>
      </c>
      <c r="E74" s="52">
        <v>0</v>
      </c>
      <c r="F74" s="220" t="s">
        <v>11</v>
      </c>
      <c r="G74" s="220" t="s">
        <v>11</v>
      </c>
      <c r="H74" s="52" t="s">
        <v>11</v>
      </c>
      <c r="I74" s="52" t="s">
        <v>11</v>
      </c>
      <c r="J74" s="1522"/>
      <c r="K74" s="632"/>
      <c r="L74" s="632"/>
      <c r="M74" s="632"/>
      <c r="N74" s="632"/>
      <c r="O74" s="632"/>
    </row>
    <row r="75" spans="1:15" ht="15.75" hidden="1" x14ac:dyDescent="0.25">
      <c r="A75" s="1073"/>
      <c r="B75" s="1070"/>
      <c r="C75" s="1520"/>
      <c r="D75" s="407" t="s">
        <v>328</v>
      </c>
      <c r="E75" s="52">
        <v>0</v>
      </c>
      <c r="F75" s="220" t="s">
        <v>11</v>
      </c>
      <c r="G75" s="220" t="s">
        <v>11</v>
      </c>
      <c r="H75" s="52" t="s">
        <v>11</v>
      </c>
      <c r="I75" s="52" t="s">
        <v>11</v>
      </c>
      <c r="J75" s="1523"/>
      <c r="K75" s="632"/>
      <c r="L75" s="632"/>
      <c r="M75" s="632"/>
      <c r="N75" s="632"/>
      <c r="O75" s="632"/>
    </row>
    <row r="76" spans="1:15" ht="15.75" hidden="1" x14ac:dyDescent="0.25">
      <c r="A76" s="1073"/>
      <c r="B76" s="1070"/>
      <c r="C76" s="1520"/>
      <c r="D76" s="407" t="s">
        <v>10</v>
      </c>
      <c r="E76" s="168">
        <v>0</v>
      </c>
      <c r="F76" s="220" t="s">
        <v>11</v>
      </c>
      <c r="G76" s="220" t="s">
        <v>11</v>
      </c>
      <c r="H76" s="52" t="s">
        <v>11</v>
      </c>
      <c r="I76" s="52" t="s">
        <v>11</v>
      </c>
      <c r="J76" s="1523"/>
      <c r="K76" s="632"/>
      <c r="L76" s="632"/>
      <c r="M76" s="632"/>
      <c r="N76" s="632"/>
      <c r="O76" s="632"/>
    </row>
    <row r="77" spans="1:15" ht="15.75" hidden="1" x14ac:dyDescent="0.25">
      <c r="A77" s="1074"/>
      <c r="B77" s="1071"/>
      <c r="C77" s="1521"/>
      <c r="D77" s="407" t="s">
        <v>26</v>
      </c>
      <c r="E77" s="168" t="s">
        <v>11</v>
      </c>
      <c r="F77" s="220" t="s">
        <v>11</v>
      </c>
      <c r="G77" s="220" t="s">
        <v>11</v>
      </c>
      <c r="H77" s="52" t="s">
        <v>11</v>
      </c>
      <c r="I77" s="52" t="s">
        <v>11</v>
      </c>
      <c r="J77" s="1524"/>
      <c r="K77" s="632"/>
      <c r="L77" s="632"/>
      <c r="M77" s="632"/>
      <c r="N77" s="632"/>
      <c r="O77" s="632"/>
    </row>
    <row r="78" spans="1:15" ht="15.75" hidden="1" customHeight="1" x14ac:dyDescent="0.25">
      <c r="A78" s="1072"/>
      <c r="B78" s="1069" t="s">
        <v>342</v>
      </c>
      <c r="C78" s="1519" t="s">
        <v>11</v>
      </c>
      <c r="D78" s="407" t="s">
        <v>32</v>
      </c>
      <c r="E78" s="168" t="s">
        <v>11</v>
      </c>
      <c r="F78" s="220" t="s">
        <v>11</v>
      </c>
      <c r="G78" s="220" t="s">
        <v>11</v>
      </c>
      <c r="H78" s="52" t="s">
        <v>11</v>
      </c>
      <c r="I78" s="52" t="s">
        <v>11</v>
      </c>
      <c r="J78" s="220" t="s">
        <v>11</v>
      </c>
      <c r="K78" s="632"/>
      <c r="L78" s="632"/>
      <c r="M78" s="632"/>
      <c r="N78" s="632"/>
      <c r="O78" s="632"/>
    </row>
    <row r="79" spans="1:15" ht="15.75" hidden="1" x14ac:dyDescent="0.25">
      <c r="A79" s="1073"/>
      <c r="B79" s="1070"/>
      <c r="C79" s="1520"/>
      <c r="D79" s="407" t="s">
        <v>328</v>
      </c>
      <c r="E79" s="168" t="s">
        <v>11</v>
      </c>
      <c r="F79" s="220" t="s">
        <v>11</v>
      </c>
      <c r="G79" s="220" t="s">
        <v>11</v>
      </c>
      <c r="H79" s="52" t="s">
        <v>11</v>
      </c>
      <c r="I79" s="52" t="s">
        <v>11</v>
      </c>
      <c r="J79" s="220" t="s">
        <v>11</v>
      </c>
      <c r="K79" s="632"/>
      <c r="L79" s="632"/>
      <c r="M79" s="632"/>
      <c r="N79" s="632"/>
      <c r="O79" s="632"/>
    </row>
    <row r="80" spans="1:15" ht="15.75" hidden="1" x14ac:dyDescent="0.25">
      <c r="A80" s="1073"/>
      <c r="B80" s="1070"/>
      <c r="C80" s="1520"/>
      <c r="D80" s="407" t="s">
        <v>10</v>
      </c>
      <c r="E80" s="168" t="s">
        <v>11</v>
      </c>
      <c r="F80" s="220" t="s">
        <v>11</v>
      </c>
      <c r="G80" s="220" t="s">
        <v>11</v>
      </c>
      <c r="H80" s="52" t="s">
        <v>11</v>
      </c>
      <c r="I80" s="52" t="s">
        <v>11</v>
      </c>
      <c r="J80" s="220" t="s">
        <v>11</v>
      </c>
      <c r="K80" s="632"/>
      <c r="L80" s="632"/>
      <c r="M80" s="632"/>
      <c r="N80" s="632"/>
      <c r="O80" s="632"/>
    </row>
    <row r="81" spans="1:15" ht="15.75" hidden="1" x14ac:dyDescent="0.25">
      <c r="A81" s="1074"/>
      <c r="B81" s="1071"/>
      <c r="C81" s="1521"/>
      <c r="D81" s="407" t="s">
        <v>26</v>
      </c>
      <c r="E81" s="168" t="s">
        <v>11</v>
      </c>
      <c r="F81" s="220" t="s">
        <v>11</v>
      </c>
      <c r="G81" s="220" t="s">
        <v>11</v>
      </c>
      <c r="H81" s="52" t="s">
        <v>11</v>
      </c>
      <c r="I81" s="52" t="s">
        <v>11</v>
      </c>
      <c r="J81" s="220" t="s">
        <v>11</v>
      </c>
      <c r="K81" s="632"/>
      <c r="L81" s="632"/>
      <c r="M81" s="632"/>
      <c r="N81" s="632"/>
      <c r="O81" s="632"/>
    </row>
    <row r="82" spans="1:15" ht="15.75" hidden="1" customHeight="1" x14ac:dyDescent="0.25">
      <c r="A82" s="1072"/>
      <c r="B82" s="1069" t="s">
        <v>343</v>
      </c>
      <c r="C82" s="1519" t="s">
        <v>11</v>
      </c>
      <c r="D82" s="407" t="s">
        <v>32</v>
      </c>
      <c r="E82" s="168" t="s">
        <v>11</v>
      </c>
      <c r="F82" s="220" t="s">
        <v>11</v>
      </c>
      <c r="G82" s="220" t="s">
        <v>11</v>
      </c>
      <c r="H82" s="52" t="s">
        <v>11</v>
      </c>
      <c r="I82" s="52" t="s">
        <v>11</v>
      </c>
      <c r="J82" s="220" t="s">
        <v>11</v>
      </c>
      <c r="K82" s="632"/>
      <c r="L82" s="632"/>
      <c r="M82" s="632"/>
      <c r="N82" s="632"/>
      <c r="O82" s="632"/>
    </row>
    <row r="83" spans="1:15" ht="15.75" hidden="1" x14ac:dyDescent="0.25">
      <c r="A83" s="1073"/>
      <c r="B83" s="1070"/>
      <c r="C83" s="1520"/>
      <c r="D83" s="407" t="s">
        <v>328</v>
      </c>
      <c r="E83" s="168" t="s">
        <v>11</v>
      </c>
      <c r="F83" s="220" t="s">
        <v>11</v>
      </c>
      <c r="G83" s="220" t="s">
        <v>11</v>
      </c>
      <c r="H83" s="52" t="s">
        <v>11</v>
      </c>
      <c r="I83" s="52" t="s">
        <v>11</v>
      </c>
      <c r="J83" s="220" t="s">
        <v>11</v>
      </c>
      <c r="K83" s="632"/>
      <c r="L83" s="632"/>
      <c r="M83" s="632"/>
      <c r="N83" s="632"/>
      <c r="O83" s="632"/>
    </row>
    <row r="84" spans="1:15" ht="15.75" hidden="1" x14ac:dyDescent="0.25">
      <c r="A84" s="1073"/>
      <c r="B84" s="1070"/>
      <c r="C84" s="1520"/>
      <c r="D84" s="407" t="s">
        <v>10</v>
      </c>
      <c r="E84" s="168" t="s">
        <v>11</v>
      </c>
      <c r="F84" s="220" t="s">
        <v>11</v>
      </c>
      <c r="G84" s="220" t="s">
        <v>11</v>
      </c>
      <c r="H84" s="52" t="s">
        <v>11</v>
      </c>
      <c r="I84" s="52" t="s">
        <v>11</v>
      </c>
      <c r="J84" s="220" t="s">
        <v>11</v>
      </c>
      <c r="K84" s="632"/>
      <c r="L84" s="632"/>
      <c r="M84" s="632"/>
      <c r="N84" s="632"/>
      <c r="O84" s="632"/>
    </row>
    <row r="85" spans="1:15" ht="15.75" hidden="1" x14ac:dyDescent="0.25">
      <c r="A85" s="1074"/>
      <c r="B85" s="1071"/>
      <c r="C85" s="1521"/>
      <c r="D85" s="407" t="s">
        <v>26</v>
      </c>
      <c r="E85" s="168" t="s">
        <v>11</v>
      </c>
      <c r="F85" s="220" t="s">
        <v>11</v>
      </c>
      <c r="G85" s="220" t="s">
        <v>11</v>
      </c>
      <c r="H85" s="52" t="s">
        <v>11</v>
      </c>
      <c r="I85" s="52" t="s">
        <v>11</v>
      </c>
      <c r="J85" s="220" t="s">
        <v>11</v>
      </c>
      <c r="K85" s="632"/>
      <c r="L85" s="632"/>
      <c r="M85" s="632"/>
      <c r="N85" s="632"/>
      <c r="O85" s="632"/>
    </row>
    <row r="86" spans="1:15" ht="15.75" hidden="1" customHeight="1" x14ac:dyDescent="0.25">
      <c r="A86" s="1072"/>
      <c r="B86" s="1069" t="s">
        <v>344</v>
      </c>
      <c r="C86" s="1519" t="s">
        <v>11</v>
      </c>
      <c r="D86" s="407" t="s">
        <v>32</v>
      </c>
      <c r="E86" s="168" t="s">
        <v>11</v>
      </c>
      <c r="F86" s="220" t="s">
        <v>11</v>
      </c>
      <c r="G86" s="220" t="s">
        <v>11</v>
      </c>
      <c r="H86" s="52" t="s">
        <v>11</v>
      </c>
      <c r="I86" s="52" t="s">
        <v>11</v>
      </c>
      <c r="J86" s="220" t="s">
        <v>11</v>
      </c>
      <c r="K86" s="632"/>
      <c r="L86" s="632"/>
      <c r="M86" s="632"/>
      <c r="N86" s="632"/>
      <c r="O86" s="632"/>
    </row>
    <row r="87" spans="1:15" ht="15.75" hidden="1" x14ac:dyDescent="0.25">
      <c r="A87" s="1073"/>
      <c r="B87" s="1070"/>
      <c r="C87" s="1520"/>
      <c r="D87" s="407" t="s">
        <v>328</v>
      </c>
      <c r="E87" s="168" t="s">
        <v>11</v>
      </c>
      <c r="F87" s="220" t="s">
        <v>11</v>
      </c>
      <c r="G87" s="220" t="s">
        <v>11</v>
      </c>
      <c r="H87" s="52" t="s">
        <v>11</v>
      </c>
      <c r="I87" s="52" t="s">
        <v>11</v>
      </c>
      <c r="J87" s="220" t="s">
        <v>11</v>
      </c>
      <c r="K87" s="632"/>
      <c r="L87" s="632"/>
      <c r="M87" s="632"/>
      <c r="N87" s="632"/>
      <c r="O87" s="632"/>
    </row>
    <row r="88" spans="1:15" ht="15.75" hidden="1" x14ac:dyDescent="0.25">
      <c r="A88" s="1073"/>
      <c r="B88" s="1070"/>
      <c r="C88" s="1520"/>
      <c r="D88" s="407" t="s">
        <v>10</v>
      </c>
      <c r="E88" s="168" t="s">
        <v>11</v>
      </c>
      <c r="F88" s="220" t="s">
        <v>11</v>
      </c>
      <c r="G88" s="220" t="s">
        <v>11</v>
      </c>
      <c r="H88" s="52" t="s">
        <v>11</v>
      </c>
      <c r="I88" s="52" t="s">
        <v>11</v>
      </c>
      <c r="J88" s="220" t="s">
        <v>11</v>
      </c>
      <c r="K88" s="632"/>
      <c r="L88" s="632"/>
      <c r="M88" s="632"/>
      <c r="N88" s="632"/>
      <c r="O88" s="632"/>
    </row>
    <row r="89" spans="1:15" ht="15.75" hidden="1" x14ac:dyDescent="0.25">
      <c r="A89" s="1074"/>
      <c r="B89" s="1071"/>
      <c r="C89" s="1521"/>
      <c r="D89" s="407" t="s">
        <v>26</v>
      </c>
      <c r="E89" s="168" t="s">
        <v>11</v>
      </c>
      <c r="F89" s="220" t="s">
        <v>11</v>
      </c>
      <c r="G89" s="220" t="s">
        <v>11</v>
      </c>
      <c r="H89" s="52" t="s">
        <v>11</v>
      </c>
      <c r="I89" s="52" t="s">
        <v>11</v>
      </c>
      <c r="J89" s="220" t="s">
        <v>11</v>
      </c>
      <c r="K89" s="632"/>
      <c r="L89" s="632"/>
      <c r="M89" s="632"/>
      <c r="N89" s="632"/>
      <c r="O89" s="632"/>
    </row>
    <row r="90" spans="1:15" ht="38.25" hidden="1" x14ac:dyDescent="0.25">
      <c r="A90" s="625" t="s">
        <v>356</v>
      </c>
      <c r="B90" s="408" t="s">
        <v>345</v>
      </c>
      <c r="C90" s="657" t="s">
        <v>11</v>
      </c>
      <c r="D90" s="657" t="s">
        <v>11</v>
      </c>
      <c r="E90" s="657" t="s">
        <v>11</v>
      </c>
      <c r="F90" s="657" t="s">
        <v>11</v>
      </c>
      <c r="G90" s="657" t="s">
        <v>11</v>
      </c>
      <c r="H90" s="52" t="s">
        <v>11</v>
      </c>
      <c r="I90" s="52" t="s">
        <v>11</v>
      </c>
      <c r="J90" s="657" t="s">
        <v>11</v>
      </c>
      <c r="K90" s="632"/>
      <c r="L90" s="632"/>
      <c r="M90" s="632"/>
      <c r="N90" s="632"/>
      <c r="O90" s="632"/>
    </row>
    <row r="91" spans="1:15" ht="15.75" hidden="1" x14ac:dyDescent="0.25">
      <c r="A91" s="1072"/>
      <c r="B91" s="1069" t="s">
        <v>346</v>
      </c>
      <c r="C91" s="1519" t="s">
        <v>11</v>
      </c>
      <c r="D91" s="407" t="s">
        <v>49</v>
      </c>
      <c r="E91" s="168">
        <v>0</v>
      </c>
      <c r="F91" s="220" t="s">
        <v>11</v>
      </c>
      <c r="G91" s="220" t="s">
        <v>11</v>
      </c>
      <c r="H91" s="52" t="s">
        <v>11</v>
      </c>
      <c r="I91" s="52" t="s">
        <v>11</v>
      </c>
      <c r="J91" s="1522"/>
      <c r="K91" s="632"/>
      <c r="L91" s="632"/>
      <c r="M91" s="632"/>
      <c r="N91" s="632"/>
      <c r="O91" s="632"/>
    </row>
    <row r="92" spans="1:15" ht="15.75" hidden="1" x14ac:dyDescent="0.25">
      <c r="A92" s="1073"/>
      <c r="B92" s="1070"/>
      <c r="C92" s="1520"/>
      <c r="D92" s="407" t="s">
        <v>328</v>
      </c>
      <c r="E92" s="168">
        <v>0</v>
      </c>
      <c r="F92" s="220" t="s">
        <v>11</v>
      </c>
      <c r="G92" s="220" t="s">
        <v>11</v>
      </c>
      <c r="H92" s="52" t="s">
        <v>11</v>
      </c>
      <c r="I92" s="52" t="s">
        <v>11</v>
      </c>
      <c r="J92" s="1523"/>
      <c r="K92" s="632"/>
      <c r="L92" s="632"/>
      <c r="M92" s="632"/>
      <c r="N92" s="632"/>
      <c r="O92" s="632"/>
    </row>
    <row r="93" spans="1:15" ht="15.75" hidden="1" x14ac:dyDescent="0.25">
      <c r="A93" s="1073"/>
      <c r="B93" s="1070"/>
      <c r="C93" s="1520"/>
      <c r="D93" s="407" t="s">
        <v>10</v>
      </c>
      <c r="E93" s="168">
        <v>0</v>
      </c>
      <c r="F93" s="220" t="s">
        <v>11</v>
      </c>
      <c r="G93" s="220" t="s">
        <v>11</v>
      </c>
      <c r="H93" s="52" t="s">
        <v>11</v>
      </c>
      <c r="I93" s="52" t="s">
        <v>11</v>
      </c>
      <c r="J93" s="1523"/>
      <c r="K93" s="632"/>
      <c r="L93" s="632"/>
      <c r="M93" s="632"/>
      <c r="N93" s="632"/>
      <c r="O93" s="632"/>
    </row>
    <row r="94" spans="1:15" ht="15.75" hidden="1" x14ac:dyDescent="0.25">
      <c r="A94" s="1074"/>
      <c r="B94" s="1071"/>
      <c r="C94" s="1521"/>
      <c r="D94" s="407" t="s">
        <v>26</v>
      </c>
      <c r="E94" s="168">
        <v>0</v>
      </c>
      <c r="F94" s="220" t="s">
        <v>11</v>
      </c>
      <c r="G94" s="220" t="s">
        <v>11</v>
      </c>
      <c r="H94" s="52" t="s">
        <v>11</v>
      </c>
      <c r="I94" s="52" t="s">
        <v>11</v>
      </c>
      <c r="J94" s="1524"/>
      <c r="K94" s="632"/>
      <c r="L94" s="632"/>
      <c r="M94" s="632"/>
      <c r="N94" s="632"/>
      <c r="O94" s="632"/>
    </row>
    <row r="95" spans="1:15" ht="15.75" hidden="1" x14ac:dyDescent="0.25">
      <c r="A95" s="1072"/>
      <c r="B95" s="1069" t="s">
        <v>347</v>
      </c>
      <c r="C95" s="1519" t="s">
        <v>11</v>
      </c>
      <c r="D95" s="407" t="s">
        <v>49</v>
      </c>
      <c r="E95" s="168" t="s">
        <v>11</v>
      </c>
      <c r="F95" s="220" t="s">
        <v>11</v>
      </c>
      <c r="G95" s="220" t="s">
        <v>11</v>
      </c>
      <c r="H95" s="52" t="s">
        <v>11</v>
      </c>
      <c r="I95" s="52" t="s">
        <v>11</v>
      </c>
      <c r="J95" s="220" t="s">
        <v>11</v>
      </c>
      <c r="K95" s="632"/>
      <c r="L95" s="632"/>
      <c r="M95" s="632"/>
      <c r="N95" s="632"/>
      <c r="O95" s="632"/>
    </row>
    <row r="96" spans="1:15" ht="15.75" hidden="1" x14ac:dyDescent="0.25">
      <c r="A96" s="1073"/>
      <c r="B96" s="1070"/>
      <c r="C96" s="1520"/>
      <c r="D96" s="407" t="s">
        <v>328</v>
      </c>
      <c r="E96" s="168" t="s">
        <v>11</v>
      </c>
      <c r="F96" s="220" t="s">
        <v>11</v>
      </c>
      <c r="G96" s="220" t="s">
        <v>11</v>
      </c>
      <c r="H96" s="52" t="s">
        <v>11</v>
      </c>
      <c r="I96" s="52" t="s">
        <v>11</v>
      </c>
      <c r="J96" s="220" t="s">
        <v>11</v>
      </c>
      <c r="K96" s="632"/>
      <c r="L96" s="632"/>
      <c r="M96" s="632"/>
      <c r="N96" s="632"/>
      <c r="O96" s="632"/>
    </row>
    <row r="97" spans="1:15" ht="15.75" hidden="1" x14ac:dyDescent="0.25">
      <c r="A97" s="1073"/>
      <c r="B97" s="1070"/>
      <c r="C97" s="1520"/>
      <c r="D97" s="407" t="s">
        <v>10</v>
      </c>
      <c r="E97" s="168" t="s">
        <v>11</v>
      </c>
      <c r="F97" s="220" t="s">
        <v>11</v>
      </c>
      <c r="G97" s="220" t="s">
        <v>11</v>
      </c>
      <c r="H97" s="52" t="s">
        <v>11</v>
      </c>
      <c r="I97" s="52" t="s">
        <v>11</v>
      </c>
      <c r="J97" s="220" t="s">
        <v>11</v>
      </c>
      <c r="K97" s="632"/>
      <c r="L97" s="632"/>
      <c r="M97" s="632"/>
      <c r="N97" s="632"/>
      <c r="O97" s="632"/>
    </row>
    <row r="98" spans="1:15" ht="15.75" hidden="1" x14ac:dyDescent="0.25">
      <c r="A98" s="1074"/>
      <c r="B98" s="1071"/>
      <c r="C98" s="1521"/>
      <c r="D98" s="407" t="s">
        <v>26</v>
      </c>
      <c r="E98" s="168" t="s">
        <v>11</v>
      </c>
      <c r="F98" s="220" t="s">
        <v>11</v>
      </c>
      <c r="G98" s="220" t="s">
        <v>11</v>
      </c>
      <c r="H98" s="52" t="s">
        <v>11</v>
      </c>
      <c r="I98" s="52" t="s">
        <v>11</v>
      </c>
      <c r="J98" s="220" t="s">
        <v>11</v>
      </c>
      <c r="K98" s="632"/>
      <c r="L98" s="632"/>
      <c r="M98" s="632"/>
      <c r="N98" s="632"/>
      <c r="O98" s="632"/>
    </row>
    <row r="99" spans="1:15" ht="15.75" hidden="1" x14ac:dyDescent="0.25">
      <c r="A99" s="1072"/>
      <c r="B99" s="1069" t="s">
        <v>348</v>
      </c>
      <c r="C99" s="1519" t="s">
        <v>11</v>
      </c>
      <c r="D99" s="407" t="s">
        <v>49</v>
      </c>
      <c r="E99" s="168" t="s">
        <v>11</v>
      </c>
      <c r="F99" s="220" t="s">
        <v>11</v>
      </c>
      <c r="G99" s="220" t="s">
        <v>11</v>
      </c>
      <c r="H99" s="52" t="s">
        <v>11</v>
      </c>
      <c r="I99" s="52" t="s">
        <v>11</v>
      </c>
      <c r="J99" s="220" t="s">
        <v>11</v>
      </c>
      <c r="K99" s="632"/>
      <c r="L99" s="632"/>
      <c r="M99" s="632"/>
      <c r="N99" s="632"/>
      <c r="O99" s="632"/>
    </row>
    <row r="100" spans="1:15" ht="15.75" hidden="1" x14ac:dyDescent="0.25">
      <c r="A100" s="1073"/>
      <c r="B100" s="1070"/>
      <c r="C100" s="1520"/>
      <c r="D100" s="407" t="s">
        <v>328</v>
      </c>
      <c r="E100" s="168" t="s">
        <v>11</v>
      </c>
      <c r="F100" s="220" t="s">
        <v>11</v>
      </c>
      <c r="G100" s="220" t="s">
        <v>11</v>
      </c>
      <c r="H100" s="52" t="s">
        <v>11</v>
      </c>
      <c r="I100" s="52" t="s">
        <v>11</v>
      </c>
      <c r="J100" s="220" t="s">
        <v>11</v>
      </c>
      <c r="K100" s="632"/>
      <c r="L100" s="632"/>
      <c r="M100" s="632"/>
      <c r="N100" s="632"/>
      <c r="O100" s="632"/>
    </row>
    <row r="101" spans="1:15" ht="15.75" hidden="1" x14ac:dyDescent="0.25">
      <c r="A101" s="1073"/>
      <c r="B101" s="1070"/>
      <c r="C101" s="1520"/>
      <c r="D101" s="407" t="s">
        <v>10</v>
      </c>
      <c r="E101" s="168" t="s">
        <v>11</v>
      </c>
      <c r="F101" s="220" t="s">
        <v>11</v>
      </c>
      <c r="G101" s="220" t="s">
        <v>11</v>
      </c>
      <c r="H101" s="52" t="s">
        <v>11</v>
      </c>
      <c r="I101" s="52" t="s">
        <v>11</v>
      </c>
      <c r="J101" s="220" t="s">
        <v>11</v>
      </c>
      <c r="K101" s="632"/>
      <c r="L101" s="632"/>
      <c r="M101" s="632"/>
      <c r="N101" s="632"/>
      <c r="O101" s="632"/>
    </row>
    <row r="102" spans="1:15" ht="15.75" hidden="1" x14ac:dyDescent="0.25">
      <c r="A102" s="1074"/>
      <c r="B102" s="1071"/>
      <c r="C102" s="1521"/>
      <c r="D102" s="407" t="s">
        <v>26</v>
      </c>
      <c r="E102" s="168" t="s">
        <v>11</v>
      </c>
      <c r="F102" s="220" t="s">
        <v>11</v>
      </c>
      <c r="G102" s="220" t="s">
        <v>11</v>
      </c>
      <c r="H102" s="52" t="s">
        <v>11</v>
      </c>
      <c r="I102" s="52" t="s">
        <v>11</v>
      </c>
      <c r="J102" s="220" t="s">
        <v>11</v>
      </c>
      <c r="K102" s="632"/>
      <c r="L102" s="632"/>
      <c r="M102" s="632"/>
      <c r="N102" s="632"/>
      <c r="O102" s="632"/>
    </row>
    <row r="103" spans="1:15" ht="25.5" hidden="1" x14ac:dyDescent="0.25">
      <c r="A103" s="625" t="s">
        <v>362</v>
      </c>
      <c r="B103" s="408" t="s">
        <v>349</v>
      </c>
      <c r="C103" s="220" t="s">
        <v>11</v>
      </c>
      <c r="D103" s="658" t="s">
        <v>341</v>
      </c>
      <c r="E103" s="52" t="s">
        <v>11</v>
      </c>
      <c r="F103" s="52" t="s">
        <v>11</v>
      </c>
      <c r="G103" s="52" t="s">
        <v>11</v>
      </c>
      <c r="H103" s="52" t="s">
        <v>11</v>
      </c>
      <c r="I103" s="52" t="s">
        <v>11</v>
      </c>
      <c r="J103" s="52" t="s">
        <v>11</v>
      </c>
      <c r="K103" s="632"/>
      <c r="L103" s="632"/>
      <c r="M103" s="632"/>
      <c r="N103" s="632"/>
      <c r="O103" s="632"/>
    </row>
    <row r="104" spans="1:15" ht="15.75" hidden="1" customHeight="1" x14ac:dyDescent="0.25">
      <c r="A104" s="1072"/>
      <c r="B104" s="1069" t="s">
        <v>350</v>
      </c>
      <c r="C104" s="1519" t="s">
        <v>11</v>
      </c>
      <c r="D104" s="407" t="s">
        <v>49</v>
      </c>
      <c r="E104" s="52" t="s">
        <v>11</v>
      </c>
      <c r="F104" s="220" t="s">
        <v>11</v>
      </c>
      <c r="G104" s="220" t="s">
        <v>11</v>
      </c>
      <c r="H104" s="52" t="s">
        <v>11</v>
      </c>
      <c r="I104" s="52" t="s">
        <v>11</v>
      </c>
      <c r="J104" s="597" t="s">
        <v>11</v>
      </c>
      <c r="K104" s="632"/>
      <c r="L104" s="632"/>
      <c r="M104" s="632"/>
      <c r="N104" s="632"/>
      <c r="O104" s="632"/>
    </row>
    <row r="105" spans="1:15" ht="15.75" hidden="1" x14ac:dyDescent="0.25">
      <c r="A105" s="1073"/>
      <c r="B105" s="1070"/>
      <c r="C105" s="1520"/>
      <c r="D105" s="407" t="s">
        <v>328</v>
      </c>
      <c r="E105" s="52" t="s">
        <v>11</v>
      </c>
      <c r="F105" s="220" t="s">
        <v>11</v>
      </c>
      <c r="G105" s="220" t="s">
        <v>11</v>
      </c>
      <c r="H105" s="52" t="s">
        <v>11</v>
      </c>
      <c r="I105" s="52" t="s">
        <v>11</v>
      </c>
      <c r="J105" s="597" t="s">
        <v>11</v>
      </c>
      <c r="K105" s="632"/>
      <c r="L105" s="632"/>
      <c r="M105" s="632"/>
      <c r="N105" s="632"/>
      <c r="O105" s="632"/>
    </row>
    <row r="106" spans="1:15" ht="15.75" hidden="1" x14ac:dyDescent="0.25">
      <c r="A106" s="1073"/>
      <c r="B106" s="1070"/>
      <c r="C106" s="1520"/>
      <c r="D106" s="407" t="s">
        <v>10</v>
      </c>
      <c r="E106" s="52" t="s">
        <v>11</v>
      </c>
      <c r="F106" s="52" t="s">
        <v>11</v>
      </c>
      <c r="G106" s="52" t="s">
        <v>11</v>
      </c>
      <c r="H106" s="52" t="s">
        <v>11</v>
      </c>
      <c r="I106" s="52" t="s">
        <v>11</v>
      </c>
      <c r="J106" s="52" t="s">
        <v>11</v>
      </c>
      <c r="K106" s="632"/>
      <c r="L106" s="632"/>
      <c r="M106" s="632"/>
      <c r="N106" s="632"/>
      <c r="O106" s="632"/>
    </row>
    <row r="107" spans="1:15" ht="15.75" hidden="1" x14ac:dyDescent="0.25">
      <c r="A107" s="1074"/>
      <c r="B107" s="1071"/>
      <c r="C107" s="1521"/>
      <c r="D107" s="407" t="s">
        <v>26</v>
      </c>
      <c r="E107" s="52" t="s">
        <v>11</v>
      </c>
      <c r="F107" s="52" t="s">
        <v>11</v>
      </c>
      <c r="G107" s="52" t="s">
        <v>11</v>
      </c>
      <c r="H107" s="52" t="s">
        <v>11</v>
      </c>
      <c r="I107" s="52" t="s">
        <v>11</v>
      </c>
      <c r="J107" s="52" t="s">
        <v>11</v>
      </c>
      <c r="K107" s="632"/>
      <c r="L107" s="632"/>
      <c r="M107" s="632"/>
      <c r="N107" s="632"/>
      <c r="O107" s="632"/>
    </row>
    <row r="108" spans="1:15" ht="15.75" hidden="1" customHeight="1" x14ac:dyDescent="0.25">
      <c r="A108" s="1072"/>
      <c r="B108" s="1069" t="s">
        <v>351</v>
      </c>
      <c r="C108" s="1519" t="s">
        <v>11</v>
      </c>
      <c r="D108" s="407" t="s">
        <v>49</v>
      </c>
      <c r="E108" s="440">
        <v>0</v>
      </c>
      <c r="F108" s="52" t="s">
        <v>11</v>
      </c>
      <c r="G108" s="52" t="s">
        <v>11</v>
      </c>
      <c r="H108" s="52" t="s">
        <v>11</v>
      </c>
      <c r="I108" s="52" t="s">
        <v>11</v>
      </c>
      <c r="J108" s="1522"/>
      <c r="K108" s="632"/>
      <c r="L108" s="632"/>
      <c r="M108" s="632"/>
      <c r="N108" s="632"/>
      <c r="O108" s="632"/>
    </row>
    <row r="109" spans="1:15" ht="15.75" hidden="1" x14ac:dyDescent="0.25">
      <c r="A109" s="1073"/>
      <c r="B109" s="1070"/>
      <c r="C109" s="1520"/>
      <c r="D109" s="407" t="s">
        <v>328</v>
      </c>
      <c r="E109" s="168">
        <v>0</v>
      </c>
      <c r="F109" s="52" t="s">
        <v>11</v>
      </c>
      <c r="G109" s="52" t="s">
        <v>11</v>
      </c>
      <c r="H109" s="52" t="s">
        <v>11</v>
      </c>
      <c r="I109" s="52" t="s">
        <v>11</v>
      </c>
      <c r="J109" s="1523"/>
      <c r="K109" s="632"/>
      <c r="L109" s="632"/>
      <c r="M109" s="632"/>
      <c r="N109" s="632"/>
      <c r="O109" s="632"/>
    </row>
    <row r="110" spans="1:15" ht="15.75" hidden="1" x14ac:dyDescent="0.25">
      <c r="A110" s="1073"/>
      <c r="B110" s="1070"/>
      <c r="C110" s="1520"/>
      <c r="D110" s="407" t="s">
        <v>10</v>
      </c>
      <c r="E110" s="52" t="s">
        <v>11</v>
      </c>
      <c r="F110" s="52" t="s">
        <v>11</v>
      </c>
      <c r="G110" s="52" t="s">
        <v>11</v>
      </c>
      <c r="H110" s="52" t="s">
        <v>11</v>
      </c>
      <c r="I110" s="52" t="s">
        <v>11</v>
      </c>
      <c r="J110" s="1523"/>
      <c r="K110" s="632"/>
      <c r="L110" s="632"/>
      <c r="M110" s="632"/>
      <c r="N110" s="632"/>
      <c r="O110" s="632"/>
    </row>
    <row r="111" spans="1:15" ht="15.75" hidden="1" x14ac:dyDescent="0.25">
      <c r="A111" s="1074"/>
      <c r="B111" s="1071"/>
      <c r="C111" s="1521"/>
      <c r="D111" s="407" t="s">
        <v>26</v>
      </c>
      <c r="E111" s="52" t="s">
        <v>11</v>
      </c>
      <c r="F111" s="52" t="s">
        <v>11</v>
      </c>
      <c r="G111" s="52" t="s">
        <v>11</v>
      </c>
      <c r="H111" s="52" t="s">
        <v>11</v>
      </c>
      <c r="I111" s="52" t="s">
        <v>11</v>
      </c>
      <c r="J111" s="1524"/>
      <c r="K111" s="632"/>
      <c r="L111" s="632"/>
      <c r="M111" s="632"/>
      <c r="N111" s="632"/>
      <c r="O111" s="632"/>
    </row>
    <row r="112" spans="1:15" ht="15.75" hidden="1" x14ac:dyDescent="0.25">
      <c r="A112" s="1072"/>
      <c r="B112" s="1069" t="s">
        <v>352</v>
      </c>
      <c r="C112" s="1519" t="s">
        <v>11</v>
      </c>
      <c r="D112" s="407" t="s">
        <v>49</v>
      </c>
      <c r="E112" s="52" t="s">
        <v>11</v>
      </c>
      <c r="F112" s="52" t="s">
        <v>11</v>
      </c>
      <c r="G112" s="52" t="s">
        <v>11</v>
      </c>
      <c r="H112" s="52" t="s">
        <v>11</v>
      </c>
      <c r="I112" s="52" t="s">
        <v>11</v>
      </c>
      <c r="J112" s="52" t="s">
        <v>11</v>
      </c>
      <c r="K112" s="632"/>
      <c r="L112" s="632"/>
      <c r="M112" s="632"/>
      <c r="N112" s="632"/>
      <c r="O112" s="632"/>
    </row>
    <row r="113" spans="1:15" ht="15.75" hidden="1" x14ac:dyDescent="0.25">
      <c r="A113" s="1073"/>
      <c r="B113" s="1070"/>
      <c r="C113" s="1520"/>
      <c r="D113" s="407" t="s">
        <v>328</v>
      </c>
      <c r="E113" s="52" t="s">
        <v>11</v>
      </c>
      <c r="F113" s="52" t="s">
        <v>11</v>
      </c>
      <c r="G113" s="52" t="s">
        <v>11</v>
      </c>
      <c r="H113" s="52" t="s">
        <v>11</v>
      </c>
      <c r="I113" s="52" t="s">
        <v>11</v>
      </c>
      <c r="J113" s="52" t="s">
        <v>11</v>
      </c>
      <c r="K113" s="632"/>
      <c r="L113" s="632"/>
      <c r="M113" s="632"/>
      <c r="N113" s="632"/>
      <c r="O113" s="632"/>
    </row>
    <row r="114" spans="1:15" ht="15.75" hidden="1" x14ac:dyDescent="0.25">
      <c r="A114" s="1073"/>
      <c r="B114" s="1070"/>
      <c r="C114" s="1520"/>
      <c r="D114" s="407" t="s">
        <v>10</v>
      </c>
      <c r="E114" s="52" t="s">
        <v>11</v>
      </c>
      <c r="F114" s="52" t="s">
        <v>11</v>
      </c>
      <c r="G114" s="52" t="s">
        <v>11</v>
      </c>
      <c r="H114" s="52" t="s">
        <v>11</v>
      </c>
      <c r="I114" s="52" t="s">
        <v>11</v>
      </c>
      <c r="J114" s="52" t="s">
        <v>11</v>
      </c>
      <c r="K114" s="632"/>
      <c r="L114" s="632"/>
      <c r="M114" s="632"/>
      <c r="N114" s="632"/>
      <c r="O114" s="632"/>
    </row>
    <row r="115" spans="1:15" ht="15.75" hidden="1" x14ac:dyDescent="0.25">
      <c r="A115" s="1074"/>
      <c r="B115" s="1071"/>
      <c r="C115" s="1521"/>
      <c r="D115" s="407" t="s">
        <v>26</v>
      </c>
      <c r="E115" s="52" t="s">
        <v>11</v>
      </c>
      <c r="F115" s="52" t="s">
        <v>11</v>
      </c>
      <c r="G115" s="52" t="s">
        <v>11</v>
      </c>
      <c r="H115" s="52" t="s">
        <v>11</v>
      </c>
      <c r="I115" s="52" t="s">
        <v>11</v>
      </c>
      <c r="J115" s="52" t="s">
        <v>11</v>
      </c>
      <c r="K115" s="632"/>
      <c r="L115" s="632"/>
      <c r="M115" s="632"/>
      <c r="N115" s="632"/>
      <c r="O115" s="632"/>
    </row>
    <row r="116" spans="1:15" ht="15.75" hidden="1" customHeight="1" x14ac:dyDescent="0.25">
      <c r="A116" s="1072"/>
      <c r="B116" s="1069" t="s">
        <v>353</v>
      </c>
      <c r="C116" s="1519" t="s">
        <v>11</v>
      </c>
      <c r="D116" s="407" t="s">
        <v>49</v>
      </c>
      <c r="E116" s="52" t="s">
        <v>11</v>
      </c>
      <c r="F116" s="52" t="s">
        <v>11</v>
      </c>
      <c r="G116" s="52" t="s">
        <v>11</v>
      </c>
      <c r="H116" s="52" t="s">
        <v>11</v>
      </c>
      <c r="I116" s="52" t="s">
        <v>11</v>
      </c>
      <c r="J116" s="52" t="s">
        <v>11</v>
      </c>
      <c r="K116" s="632"/>
      <c r="L116" s="632"/>
      <c r="M116" s="632"/>
      <c r="N116" s="632"/>
      <c r="O116" s="632"/>
    </row>
    <row r="117" spans="1:15" ht="15.75" hidden="1" x14ac:dyDescent="0.25">
      <c r="A117" s="1073"/>
      <c r="B117" s="1070"/>
      <c r="C117" s="1520"/>
      <c r="D117" s="407" t="s">
        <v>328</v>
      </c>
      <c r="E117" s="52" t="s">
        <v>11</v>
      </c>
      <c r="F117" s="52" t="s">
        <v>11</v>
      </c>
      <c r="G117" s="52" t="s">
        <v>11</v>
      </c>
      <c r="H117" s="52" t="s">
        <v>11</v>
      </c>
      <c r="I117" s="52" t="s">
        <v>11</v>
      </c>
      <c r="J117" s="52" t="s">
        <v>11</v>
      </c>
      <c r="K117" s="632"/>
      <c r="L117" s="632"/>
      <c r="M117" s="632"/>
      <c r="N117" s="632"/>
      <c r="O117" s="632"/>
    </row>
    <row r="118" spans="1:15" ht="15.75" hidden="1" x14ac:dyDescent="0.25">
      <c r="A118" s="1073"/>
      <c r="B118" s="1070"/>
      <c r="C118" s="1520"/>
      <c r="D118" s="407" t="s">
        <v>10</v>
      </c>
      <c r="E118" s="52">
        <v>0</v>
      </c>
      <c r="F118" s="52" t="s">
        <v>11</v>
      </c>
      <c r="G118" s="52" t="s">
        <v>11</v>
      </c>
      <c r="H118" s="52" t="s">
        <v>11</v>
      </c>
      <c r="I118" s="52" t="s">
        <v>11</v>
      </c>
      <c r="J118" s="52" t="s">
        <v>11</v>
      </c>
      <c r="K118" s="632"/>
      <c r="L118" s="632"/>
      <c r="M118" s="632"/>
      <c r="N118" s="632"/>
      <c r="O118" s="632"/>
    </row>
    <row r="119" spans="1:15" ht="15.75" hidden="1" x14ac:dyDescent="0.25">
      <c r="A119" s="1074"/>
      <c r="B119" s="1071"/>
      <c r="C119" s="1521"/>
      <c r="D119" s="407" t="s">
        <v>26</v>
      </c>
      <c r="E119" s="52" t="s">
        <v>11</v>
      </c>
      <c r="F119" s="52" t="s">
        <v>11</v>
      </c>
      <c r="G119" s="52" t="s">
        <v>11</v>
      </c>
      <c r="H119" s="52" t="s">
        <v>11</v>
      </c>
      <c r="I119" s="52" t="s">
        <v>11</v>
      </c>
      <c r="J119" s="52" t="s">
        <v>11</v>
      </c>
      <c r="K119" s="632"/>
      <c r="L119" s="632"/>
      <c r="M119" s="632"/>
      <c r="N119" s="632"/>
      <c r="O119" s="632"/>
    </row>
    <row r="120" spans="1:15" ht="15.75" hidden="1" customHeight="1" x14ac:dyDescent="0.25">
      <c r="A120" s="1072"/>
      <c r="B120" s="1069" t="s">
        <v>354</v>
      </c>
      <c r="C120" s="1519" t="s">
        <v>11</v>
      </c>
      <c r="D120" s="407" t="s">
        <v>33</v>
      </c>
      <c r="E120" s="52" t="s">
        <v>11</v>
      </c>
      <c r="F120" s="52" t="s">
        <v>11</v>
      </c>
      <c r="G120" s="52" t="s">
        <v>11</v>
      </c>
      <c r="H120" s="52" t="s">
        <v>11</v>
      </c>
      <c r="I120" s="52" t="s">
        <v>11</v>
      </c>
      <c r="J120" s="52" t="s">
        <v>11</v>
      </c>
      <c r="K120" s="632"/>
      <c r="L120" s="632"/>
      <c r="M120" s="632"/>
      <c r="N120" s="632"/>
      <c r="O120" s="632"/>
    </row>
    <row r="121" spans="1:15" ht="15.75" hidden="1" x14ac:dyDescent="0.25">
      <c r="A121" s="1073"/>
      <c r="B121" s="1070"/>
      <c r="C121" s="1520"/>
      <c r="D121" s="407" t="s">
        <v>328</v>
      </c>
      <c r="E121" s="52" t="s">
        <v>11</v>
      </c>
      <c r="F121" s="52" t="s">
        <v>11</v>
      </c>
      <c r="G121" s="52" t="s">
        <v>11</v>
      </c>
      <c r="H121" s="52" t="s">
        <v>11</v>
      </c>
      <c r="I121" s="52" t="s">
        <v>11</v>
      </c>
      <c r="J121" s="52" t="s">
        <v>11</v>
      </c>
      <c r="K121" s="632"/>
      <c r="L121" s="632"/>
      <c r="M121" s="632"/>
      <c r="N121" s="632"/>
      <c r="O121" s="632"/>
    </row>
    <row r="122" spans="1:15" ht="15.75" hidden="1" x14ac:dyDescent="0.25">
      <c r="A122" s="1073"/>
      <c r="B122" s="1070"/>
      <c r="C122" s="1520"/>
      <c r="D122" s="407" t="s">
        <v>10</v>
      </c>
      <c r="E122" s="52" t="s">
        <v>11</v>
      </c>
      <c r="F122" s="52" t="s">
        <v>11</v>
      </c>
      <c r="G122" s="52" t="s">
        <v>11</v>
      </c>
      <c r="H122" s="52" t="s">
        <v>11</v>
      </c>
      <c r="I122" s="52" t="s">
        <v>11</v>
      </c>
      <c r="J122" s="52" t="s">
        <v>11</v>
      </c>
      <c r="K122" s="632"/>
      <c r="L122" s="632"/>
      <c r="M122" s="632"/>
      <c r="N122" s="632"/>
      <c r="O122" s="632"/>
    </row>
    <row r="123" spans="1:15" ht="24" hidden="1" customHeight="1" x14ac:dyDescent="0.25">
      <c r="A123" s="1074"/>
      <c r="B123" s="1071"/>
      <c r="C123" s="1521"/>
      <c r="D123" s="407" t="s">
        <v>26</v>
      </c>
      <c r="E123" s="52" t="s">
        <v>11</v>
      </c>
      <c r="F123" s="52" t="s">
        <v>11</v>
      </c>
      <c r="G123" s="52" t="s">
        <v>11</v>
      </c>
      <c r="H123" s="52" t="s">
        <v>11</v>
      </c>
      <c r="I123" s="52" t="s">
        <v>11</v>
      </c>
      <c r="J123" s="52" t="s">
        <v>11</v>
      </c>
      <c r="K123" s="632"/>
      <c r="L123" s="632"/>
      <c r="M123" s="632"/>
      <c r="N123" s="632"/>
      <c r="O123" s="632"/>
    </row>
    <row r="124" spans="1:15" ht="0.75" hidden="1" customHeight="1" x14ac:dyDescent="0.25">
      <c r="A124" s="621" t="s">
        <v>459</v>
      </c>
      <c r="B124" s="408" t="s">
        <v>355</v>
      </c>
      <c r="C124" s="220"/>
      <c r="D124" s="407"/>
      <c r="E124" s="52"/>
      <c r="F124" s="220"/>
      <c r="G124" s="220"/>
      <c r="H124" s="52" t="s">
        <v>11</v>
      </c>
      <c r="I124" s="52" t="s">
        <v>11</v>
      </c>
      <c r="J124" s="597"/>
      <c r="K124" s="632"/>
      <c r="L124" s="632"/>
      <c r="M124" s="632"/>
      <c r="N124" s="632"/>
      <c r="O124" s="632"/>
    </row>
    <row r="125" spans="1:15" ht="15.75" hidden="1" customHeight="1" x14ac:dyDescent="0.25">
      <c r="A125" s="1072"/>
      <c r="B125" s="1069" t="s">
        <v>792</v>
      </c>
      <c r="C125" s="1072" t="s">
        <v>14</v>
      </c>
      <c r="D125" s="407" t="s">
        <v>49</v>
      </c>
      <c r="E125" s="440">
        <v>0</v>
      </c>
      <c r="F125" s="220">
        <v>0</v>
      </c>
      <c r="G125" s="220" t="s">
        <v>11</v>
      </c>
      <c r="H125" s="52" t="s">
        <v>11</v>
      </c>
      <c r="I125" s="52" t="s">
        <v>11</v>
      </c>
      <c r="J125" s="1215" t="s">
        <v>795</v>
      </c>
      <c r="K125" s="632"/>
      <c r="L125" s="632"/>
      <c r="M125" s="632"/>
      <c r="N125" s="632"/>
      <c r="O125" s="632"/>
    </row>
    <row r="126" spans="1:15" ht="15.75" hidden="1" x14ac:dyDescent="0.25">
      <c r="A126" s="1073"/>
      <c r="B126" s="1070"/>
      <c r="C126" s="1073"/>
      <c r="D126" s="407" t="s">
        <v>328</v>
      </c>
      <c r="E126" s="168">
        <v>0</v>
      </c>
      <c r="F126" s="168">
        <v>0</v>
      </c>
      <c r="G126" s="168">
        <v>0</v>
      </c>
      <c r="H126" s="52" t="s">
        <v>11</v>
      </c>
      <c r="I126" s="52" t="s">
        <v>11</v>
      </c>
      <c r="J126" s="1216"/>
      <c r="K126" s="632"/>
      <c r="L126" s="632"/>
      <c r="M126" s="632"/>
      <c r="N126" s="632"/>
      <c r="O126" s="632"/>
    </row>
    <row r="127" spans="1:15" ht="15.75" hidden="1" x14ac:dyDescent="0.25">
      <c r="A127" s="1073"/>
      <c r="B127" s="1070"/>
      <c r="C127" s="1073"/>
      <c r="D127" s="407" t="s">
        <v>10</v>
      </c>
      <c r="E127" s="52">
        <v>0</v>
      </c>
      <c r="F127" s="52">
        <v>0</v>
      </c>
      <c r="G127" s="659"/>
      <c r="H127" s="52" t="s">
        <v>11</v>
      </c>
      <c r="I127" s="52" t="s">
        <v>11</v>
      </c>
      <c r="J127" s="1216"/>
      <c r="K127" s="632"/>
      <c r="L127" s="632"/>
      <c r="M127" s="632"/>
      <c r="N127" s="632"/>
      <c r="O127" s="632"/>
    </row>
    <row r="128" spans="1:15" ht="15.75" hidden="1" x14ac:dyDescent="0.25">
      <c r="A128" s="1074"/>
      <c r="B128" s="1071"/>
      <c r="C128" s="1074"/>
      <c r="D128" s="407" t="s">
        <v>26</v>
      </c>
      <c r="E128" s="52">
        <v>0</v>
      </c>
      <c r="F128" s="52">
        <v>0</v>
      </c>
      <c r="G128" s="52"/>
      <c r="H128" s="52" t="s">
        <v>11</v>
      </c>
      <c r="I128" s="52" t="s">
        <v>11</v>
      </c>
      <c r="J128" s="1217"/>
      <c r="K128" s="632"/>
      <c r="L128" s="632"/>
      <c r="M128" s="632"/>
      <c r="N128" s="632"/>
      <c r="O128" s="632"/>
    </row>
    <row r="129" spans="1:15" ht="15.75" hidden="1" customHeight="1" x14ac:dyDescent="0.25">
      <c r="A129" s="1441" t="s">
        <v>545</v>
      </c>
      <c r="B129" s="1392" t="s">
        <v>357</v>
      </c>
      <c r="C129" s="1519" t="s">
        <v>11</v>
      </c>
      <c r="D129" s="652" t="s">
        <v>358</v>
      </c>
      <c r="E129" s="220">
        <v>0</v>
      </c>
      <c r="F129" s="220" t="s">
        <v>11</v>
      </c>
      <c r="G129" s="220" t="s">
        <v>11</v>
      </c>
      <c r="H129" s="52" t="s">
        <v>11</v>
      </c>
      <c r="I129" s="52" t="s">
        <v>11</v>
      </c>
      <c r="J129" s="1172"/>
      <c r="K129" s="632"/>
      <c r="L129" s="632"/>
      <c r="M129" s="632"/>
      <c r="N129" s="632"/>
      <c r="O129" s="632"/>
    </row>
    <row r="130" spans="1:15" ht="15.75" hidden="1" x14ac:dyDescent="0.25">
      <c r="A130" s="1442"/>
      <c r="B130" s="1457"/>
      <c r="C130" s="1520"/>
      <c r="D130" s="652" t="s">
        <v>328</v>
      </c>
      <c r="E130" s="220">
        <v>0</v>
      </c>
      <c r="F130" s="220" t="s">
        <v>11</v>
      </c>
      <c r="G130" s="220" t="s">
        <v>11</v>
      </c>
      <c r="H130" s="52" t="s">
        <v>11</v>
      </c>
      <c r="I130" s="52" t="s">
        <v>11</v>
      </c>
      <c r="J130" s="1173"/>
      <c r="K130" s="632"/>
      <c r="L130" s="632"/>
      <c r="M130" s="632"/>
      <c r="N130" s="632"/>
      <c r="O130" s="632"/>
    </row>
    <row r="131" spans="1:15" ht="15.75" hidden="1" x14ac:dyDescent="0.25">
      <c r="A131" s="1442"/>
      <c r="B131" s="1457"/>
      <c r="C131" s="1520"/>
      <c r="D131" s="652" t="s">
        <v>10</v>
      </c>
      <c r="E131" s="220">
        <v>0</v>
      </c>
      <c r="F131" s="220" t="s">
        <v>11</v>
      </c>
      <c r="G131" s="220" t="s">
        <v>11</v>
      </c>
      <c r="H131" s="52" t="s">
        <v>11</v>
      </c>
      <c r="I131" s="52" t="s">
        <v>11</v>
      </c>
      <c r="J131" s="1173"/>
      <c r="K131" s="632"/>
      <c r="L131" s="632"/>
      <c r="M131" s="632"/>
      <c r="N131" s="632"/>
      <c r="O131" s="632"/>
    </row>
    <row r="132" spans="1:15" ht="15.75" hidden="1" x14ac:dyDescent="0.25">
      <c r="A132" s="1443"/>
      <c r="B132" s="1393"/>
      <c r="C132" s="1521"/>
      <c r="D132" s="652" t="s">
        <v>26</v>
      </c>
      <c r="E132" s="220">
        <f>E144</f>
        <v>0</v>
      </c>
      <c r="F132" s="220" t="s">
        <v>11</v>
      </c>
      <c r="G132" s="220" t="s">
        <v>11</v>
      </c>
      <c r="H132" s="52" t="s">
        <v>11</v>
      </c>
      <c r="I132" s="52" t="s">
        <v>11</v>
      </c>
      <c r="J132" s="1174"/>
      <c r="K132" s="632"/>
      <c r="L132" s="632"/>
      <c r="M132" s="632"/>
      <c r="N132" s="632"/>
      <c r="O132" s="632"/>
    </row>
    <row r="133" spans="1:15" ht="15.75" hidden="1" x14ac:dyDescent="0.25">
      <c r="A133" s="1441"/>
      <c r="B133" s="1069" t="s">
        <v>359</v>
      </c>
      <c r="C133" s="1519" t="s">
        <v>11</v>
      </c>
      <c r="D133" s="407" t="s">
        <v>358</v>
      </c>
      <c r="E133" s="52" t="s">
        <v>11</v>
      </c>
      <c r="F133" s="220" t="s">
        <v>11</v>
      </c>
      <c r="G133" s="220" t="s">
        <v>11</v>
      </c>
      <c r="H133" s="52" t="s">
        <v>11</v>
      </c>
      <c r="I133" s="52" t="s">
        <v>11</v>
      </c>
      <c r="J133" s="597" t="s">
        <v>11</v>
      </c>
      <c r="K133" s="632"/>
      <c r="L133" s="632"/>
      <c r="M133" s="632"/>
      <c r="N133" s="632"/>
      <c r="O133" s="632"/>
    </row>
    <row r="134" spans="1:15" ht="15.75" hidden="1" x14ac:dyDescent="0.25">
      <c r="A134" s="1442"/>
      <c r="B134" s="1070"/>
      <c r="C134" s="1520"/>
      <c r="D134" s="407" t="s">
        <v>328</v>
      </c>
      <c r="E134" s="52" t="s">
        <v>11</v>
      </c>
      <c r="F134" s="220" t="s">
        <v>11</v>
      </c>
      <c r="G134" s="220" t="s">
        <v>11</v>
      </c>
      <c r="H134" s="52" t="s">
        <v>11</v>
      </c>
      <c r="I134" s="52" t="s">
        <v>11</v>
      </c>
      <c r="J134" s="597" t="s">
        <v>11</v>
      </c>
      <c r="K134" s="632"/>
      <c r="L134" s="632"/>
      <c r="M134" s="632"/>
      <c r="N134" s="632"/>
      <c r="O134" s="632"/>
    </row>
    <row r="135" spans="1:15" ht="15.75" hidden="1" x14ac:dyDescent="0.25">
      <c r="A135" s="1442"/>
      <c r="B135" s="1070"/>
      <c r="C135" s="1520"/>
      <c r="D135" s="407" t="s">
        <v>10</v>
      </c>
      <c r="E135" s="52" t="s">
        <v>11</v>
      </c>
      <c r="F135" s="220" t="s">
        <v>11</v>
      </c>
      <c r="G135" s="220" t="s">
        <v>11</v>
      </c>
      <c r="H135" s="52" t="s">
        <v>11</v>
      </c>
      <c r="I135" s="52" t="s">
        <v>11</v>
      </c>
      <c r="J135" s="597" t="s">
        <v>11</v>
      </c>
      <c r="K135" s="632"/>
      <c r="L135" s="632"/>
      <c r="M135" s="632"/>
      <c r="N135" s="632"/>
      <c r="O135" s="632"/>
    </row>
    <row r="136" spans="1:15" ht="15.75" hidden="1" x14ac:dyDescent="0.25">
      <c r="A136" s="1443"/>
      <c r="B136" s="1071"/>
      <c r="C136" s="1521"/>
      <c r="D136" s="407" t="s">
        <v>26</v>
      </c>
      <c r="E136" s="52" t="s">
        <v>11</v>
      </c>
      <c r="F136" s="220" t="s">
        <v>11</v>
      </c>
      <c r="G136" s="220" t="s">
        <v>11</v>
      </c>
      <c r="H136" s="52" t="s">
        <v>11</v>
      </c>
      <c r="I136" s="52" t="s">
        <v>11</v>
      </c>
      <c r="J136" s="597" t="s">
        <v>11</v>
      </c>
      <c r="K136" s="632"/>
      <c r="L136" s="632"/>
      <c r="M136" s="632"/>
      <c r="N136" s="632"/>
      <c r="O136" s="632"/>
    </row>
    <row r="137" spans="1:15" ht="15.75" hidden="1" customHeight="1" x14ac:dyDescent="0.25">
      <c r="A137" s="1072"/>
      <c r="B137" s="1069" t="s">
        <v>360</v>
      </c>
      <c r="C137" s="1519" t="s">
        <v>11</v>
      </c>
      <c r="D137" s="407" t="s">
        <v>358</v>
      </c>
      <c r="E137" s="52" t="s">
        <v>11</v>
      </c>
      <c r="F137" s="220" t="s">
        <v>11</v>
      </c>
      <c r="G137" s="220" t="s">
        <v>11</v>
      </c>
      <c r="H137" s="52" t="s">
        <v>11</v>
      </c>
      <c r="I137" s="52" t="s">
        <v>11</v>
      </c>
      <c r="J137" s="597" t="s">
        <v>11</v>
      </c>
      <c r="K137" s="632"/>
      <c r="L137" s="632"/>
      <c r="M137" s="632"/>
      <c r="N137" s="632"/>
      <c r="O137" s="632"/>
    </row>
    <row r="138" spans="1:15" ht="15.75" hidden="1" x14ac:dyDescent="0.25">
      <c r="A138" s="1073"/>
      <c r="B138" s="1070"/>
      <c r="C138" s="1520"/>
      <c r="D138" s="407" t="s">
        <v>328</v>
      </c>
      <c r="E138" s="52" t="s">
        <v>11</v>
      </c>
      <c r="F138" s="220" t="s">
        <v>11</v>
      </c>
      <c r="G138" s="220" t="s">
        <v>11</v>
      </c>
      <c r="H138" s="52" t="s">
        <v>11</v>
      </c>
      <c r="I138" s="52" t="s">
        <v>11</v>
      </c>
      <c r="J138" s="597" t="s">
        <v>11</v>
      </c>
      <c r="K138" s="632"/>
      <c r="L138" s="632"/>
      <c r="M138" s="632"/>
      <c r="N138" s="632"/>
      <c r="O138" s="632"/>
    </row>
    <row r="139" spans="1:15" ht="15.75" hidden="1" x14ac:dyDescent="0.25">
      <c r="A139" s="1073"/>
      <c r="B139" s="1070"/>
      <c r="C139" s="1520"/>
      <c r="D139" s="407" t="s">
        <v>10</v>
      </c>
      <c r="E139" s="52" t="s">
        <v>11</v>
      </c>
      <c r="F139" s="220" t="s">
        <v>11</v>
      </c>
      <c r="G139" s="220" t="s">
        <v>11</v>
      </c>
      <c r="H139" s="52" t="s">
        <v>11</v>
      </c>
      <c r="I139" s="52" t="s">
        <v>11</v>
      </c>
      <c r="J139" s="597" t="s">
        <v>11</v>
      </c>
      <c r="K139" s="632"/>
      <c r="L139" s="632"/>
      <c r="M139" s="632"/>
      <c r="N139" s="632"/>
      <c r="O139" s="632"/>
    </row>
    <row r="140" spans="1:15" ht="15.75" hidden="1" x14ac:dyDescent="0.25">
      <c r="A140" s="1074"/>
      <c r="B140" s="1071"/>
      <c r="C140" s="1521"/>
      <c r="D140" s="407" t="s">
        <v>26</v>
      </c>
      <c r="E140" s="52" t="s">
        <v>11</v>
      </c>
      <c r="F140" s="220" t="s">
        <v>11</v>
      </c>
      <c r="G140" s="220" t="s">
        <v>11</v>
      </c>
      <c r="H140" s="52" t="s">
        <v>11</v>
      </c>
      <c r="I140" s="52" t="s">
        <v>11</v>
      </c>
      <c r="J140" s="597"/>
      <c r="K140" s="632"/>
      <c r="L140" s="632"/>
      <c r="M140" s="632"/>
      <c r="N140" s="632"/>
      <c r="O140" s="632"/>
    </row>
    <row r="141" spans="1:15" ht="15.75" hidden="1" customHeight="1" x14ac:dyDescent="0.25">
      <c r="A141" s="1072"/>
      <c r="B141" s="1529" t="s">
        <v>361</v>
      </c>
      <c r="C141" s="1519" t="s">
        <v>11</v>
      </c>
      <c r="D141" s="407" t="s">
        <v>358</v>
      </c>
      <c r="E141" s="52">
        <v>0</v>
      </c>
      <c r="F141" s="220" t="s">
        <v>11</v>
      </c>
      <c r="G141" s="220" t="s">
        <v>11</v>
      </c>
      <c r="H141" s="52" t="s">
        <v>11</v>
      </c>
      <c r="I141" s="52" t="s">
        <v>11</v>
      </c>
      <c r="J141" s="1215"/>
      <c r="K141" s="632"/>
      <c r="L141" s="632"/>
      <c r="M141" s="632"/>
      <c r="N141" s="632"/>
      <c r="O141" s="632"/>
    </row>
    <row r="142" spans="1:15" ht="15.75" hidden="1" x14ac:dyDescent="0.25">
      <c r="A142" s="1073"/>
      <c r="B142" s="1530"/>
      <c r="C142" s="1520"/>
      <c r="D142" s="407" t="s">
        <v>328</v>
      </c>
      <c r="E142" s="52">
        <v>0</v>
      </c>
      <c r="F142" s="220" t="s">
        <v>11</v>
      </c>
      <c r="G142" s="220" t="s">
        <v>11</v>
      </c>
      <c r="H142" s="52" t="s">
        <v>11</v>
      </c>
      <c r="I142" s="52" t="s">
        <v>11</v>
      </c>
      <c r="J142" s="1216"/>
      <c r="K142" s="632"/>
      <c r="L142" s="632"/>
      <c r="M142" s="632"/>
      <c r="N142" s="632"/>
      <c r="O142" s="632"/>
    </row>
    <row r="143" spans="1:15" ht="15.75" hidden="1" x14ac:dyDescent="0.25">
      <c r="A143" s="1073"/>
      <c r="B143" s="1530"/>
      <c r="C143" s="1520"/>
      <c r="D143" s="407" t="s">
        <v>10</v>
      </c>
      <c r="E143" s="52">
        <v>0</v>
      </c>
      <c r="F143" s="220" t="s">
        <v>11</v>
      </c>
      <c r="G143" s="220" t="s">
        <v>11</v>
      </c>
      <c r="H143" s="52" t="s">
        <v>11</v>
      </c>
      <c r="I143" s="52" t="s">
        <v>11</v>
      </c>
      <c r="J143" s="1216"/>
      <c r="K143" s="632"/>
      <c r="L143" s="632"/>
      <c r="M143" s="632"/>
      <c r="N143" s="632"/>
      <c r="O143" s="632"/>
    </row>
    <row r="144" spans="1:15" ht="15.75" hidden="1" x14ac:dyDescent="0.25">
      <c r="A144" s="1074"/>
      <c r="B144" s="1531"/>
      <c r="C144" s="1521"/>
      <c r="D144" s="407" t="s">
        <v>26</v>
      </c>
      <c r="E144" s="52">
        <v>0</v>
      </c>
      <c r="F144" s="220" t="s">
        <v>11</v>
      </c>
      <c r="G144" s="220" t="s">
        <v>11</v>
      </c>
      <c r="H144" s="52" t="s">
        <v>11</v>
      </c>
      <c r="I144" s="52" t="s">
        <v>11</v>
      </c>
      <c r="J144" s="1217"/>
      <c r="K144" s="632"/>
      <c r="L144" s="632"/>
      <c r="M144" s="632"/>
      <c r="N144" s="632"/>
      <c r="O144" s="632"/>
    </row>
    <row r="145" spans="1:15" ht="19.5" customHeight="1" x14ac:dyDescent="0.25">
      <c r="A145" s="1441" t="s">
        <v>34</v>
      </c>
      <c r="B145" s="1392" t="s">
        <v>363</v>
      </c>
      <c r="C145" s="1441" t="s">
        <v>14</v>
      </c>
      <c r="D145" s="652" t="s">
        <v>49</v>
      </c>
      <c r="E145" s="661" t="s">
        <v>11</v>
      </c>
      <c r="F145" s="220" t="s">
        <v>11</v>
      </c>
      <c r="G145" s="220" t="s">
        <v>11</v>
      </c>
      <c r="H145" s="52" t="s">
        <v>11</v>
      </c>
      <c r="I145" s="52" t="s">
        <v>11</v>
      </c>
      <c r="J145" s="1172"/>
      <c r="K145" s="632"/>
      <c r="L145" s="632"/>
      <c r="M145" s="632"/>
      <c r="N145" s="632"/>
      <c r="O145" s="632"/>
    </row>
    <row r="146" spans="1:15" ht="15.75" x14ac:dyDescent="0.25">
      <c r="A146" s="1442"/>
      <c r="B146" s="1457"/>
      <c r="C146" s="1442"/>
      <c r="D146" s="652" t="s">
        <v>328</v>
      </c>
      <c r="E146" s="220" t="s">
        <v>11</v>
      </c>
      <c r="F146" s="220" t="s">
        <v>11</v>
      </c>
      <c r="G146" s="220" t="s">
        <v>11</v>
      </c>
      <c r="H146" s="52" t="s">
        <v>11</v>
      </c>
      <c r="I146" s="52" t="s">
        <v>11</v>
      </c>
      <c r="J146" s="1173"/>
      <c r="K146" s="632"/>
      <c r="L146" s="632"/>
      <c r="M146" s="632"/>
      <c r="N146" s="632"/>
      <c r="O146" s="632"/>
    </row>
    <row r="147" spans="1:15" ht="15.75" x14ac:dyDescent="0.25">
      <c r="A147" s="1442"/>
      <c r="B147" s="1457"/>
      <c r="C147" s="1442"/>
      <c r="D147" s="652" t="s">
        <v>8</v>
      </c>
      <c r="E147" s="220" t="s">
        <v>11</v>
      </c>
      <c r="F147" s="220" t="s">
        <v>11</v>
      </c>
      <c r="G147" s="220" t="s">
        <v>11</v>
      </c>
      <c r="H147" s="52" t="s">
        <v>11</v>
      </c>
      <c r="I147" s="52" t="s">
        <v>11</v>
      </c>
      <c r="J147" s="1173"/>
      <c r="K147" s="632"/>
      <c r="L147" s="632"/>
      <c r="M147" s="632"/>
      <c r="N147" s="632"/>
      <c r="O147" s="632"/>
    </row>
    <row r="148" spans="1:15" ht="15.75" x14ac:dyDescent="0.25">
      <c r="A148" s="1442"/>
      <c r="B148" s="1457"/>
      <c r="C148" s="1442"/>
      <c r="D148" s="652" t="s">
        <v>9</v>
      </c>
      <c r="E148" s="220" t="s">
        <v>11</v>
      </c>
      <c r="F148" s="220" t="s">
        <v>11</v>
      </c>
      <c r="G148" s="220" t="s">
        <v>11</v>
      </c>
      <c r="H148" s="52" t="s">
        <v>11</v>
      </c>
      <c r="I148" s="52" t="s">
        <v>11</v>
      </c>
      <c r="J148" s="1173"/>
      <c r="K148" s="632"/>
      <c r="L148" s="632"/>
      <c r="M148" s="632"/>
      <c r="N148" s="632"/>
      <c r="O148" s="632"/>
    </row>
    <row r="149" spans="1:15" ht="15.75" x14ac:dyDescent="0.25">
      <c r="A149" s="1442"/>
      <c r="B149" s="1457"/>
      <c r="C149" s="1442"/>
      <c r="D149" s="652" t="s">
        <v>10</v>
      </c>
      <c r="E149" s="220" t="s">
        <v>11</v>
      </c>
      <c r="F149" s="220"/>
      <c r="G149" s="220"/>
      <c r="H149" s="52" t="s">
        <v>11</v>
      </c>
      <c r="I149" s="52" t="s">
        <v>11</v>
      </c>
      <c r="J149" s="1173"/>
      <c r="K149" s="632"/>
      <c r="L149" s="632"/>
      <c r="M149" s="632"/>
      <c r="N149" s="632"/>
      <c r="O149" s="632"/>
    </row>
    <row r="150" spans="1:15" ht="15.75" x14ac:dyDescent="0.25">
      <c r="A150" s="1442"/>
      <c r="B150" s="1457"/>
      <c r="C150" s="1442"/>
      <c r="D150" s="652" t="s">
        <v>329</v>
      </c>
      <c r="E150" s="220" t="s">
        <v>11</v>
      </c>
      <c r="F150" s="52" t="s">
        <v>11</v>
      </c>
      <c r="G150" s="52" t="s">
        <v>11</v>
      </c>
      <c r="H150" s="52" t="s">
        <v>11</v>
      </c>
      <c r="I150" s="52" t="s">
        <v>11</v>
      </c>
      <c r="J150" s="1173"/>
      <c r="K150" s="632"/>
      <c r="L150" s="632"/>
      <c r="M150" s="632"/>
      <c r="N150" s="632"/>
      <c r="O150" s="632"/>
    </row>
    <row r="151" spans="1:15" ht="15.75" x14ac:dyDescent="0.25">
      <c r="A151" s="1442"/>
      <c r="B151" s="1457"/>
      <c r="C151" s="1442"/>
      <c r="D151" s="652" t="s">
        <v>60</v>
      </c>
      <c r="E151" s="220" t="s">
        <v>11</v>
      </c>
      <c r="F151" s="220" t="s">
        <v>11</v>
      </c>
      <c r="G151" s="220" t="s">
        <v>11</v>
      </c>
      <c r="H151" s="52" t="s">
        <v>11</v>
      </c>
      <c r="I151" s="52" t="s">
        <v>11</v>
      </c>
      <c r="J151" s="1173"/>
      <c r="K151" s="632"/>
      <c r="L151" s="632"/>
      <c r="M151" s="632"/>
      <c r="N151" s="632"/>
      <c r="O151" s="632"/>
    </row>
    <row r="152" spans="1:15" ht="15.75" x14ac:dyDescent="0.25">
      <c r="A152" s="1443"/>
      <c r="B152" s="1393"/>
      <c r="C152" s="1443"/>
      <c r="D152" s="652" t="s">
        <v>27</v>
      </c>
      <c r="E152" s="220" t="s">
        <v>11</v>
      </c>
      <c r="F152" s="220" t="s">
        <v>11</v>
      </c>
      <c r="G152" s="220" t="s">
        <v>11</v>
      </c>
      <c r="H152" s="52" t="s">
        <v>11</v>
      </c>
      <c r="I152" s="52" t="s">
        <v>11</v>
      </c>
      <c r="J152" s="1174"/>
      <c r="K152" s="632"/>
      <c r="L152" s="632"/>
      <c r="M152" s="632"/>
      <c r="N152" s="632"/>
      <c r="O152" s="632"/>
    </row>
    <row r="153" spans="1:15" ht="25.5" x14ac:dyDescent="0.25">
      <c r="A153" s="621" t="s">
        <v>72</v>
      </c>
      <c r="B153" s="408" t="s">
        <v>364</v>
      </c>
      <c r="C153" s="220"/>
      <c r="D153" s="407"/>
      <c r="E153" s="52"/>
      <c r="F153" s="220"/>
      <c r="G153" s="220"/>
      <c r="H153" s="52" t="s">
        <v>11</v>
      </c>
      <c r="I153" s="52" t="s">
        <v>11</v>
      </c>
      <c r="J153" s="597"/>
      <c r="K153" s="632"/>
      <c r="L153" s="632"/>
      <c r="M153" s="632"/>
      <c r="N153" s="632"/>
      <c r="O153" s="632"/>
    </row>
    <row r="154" spans="1:15" ht="15.75" x14ac:dyDescent="0.25">
      <c r="A154" s="1072"/>
      <c r="B154" s="1529" t="s">
        <v>766</v>
      </c>
      <c r="C154" s="1532" t="s">
        <v>14</v>
      </c>
      <c r="D154" s="662" t="s">
        <v>49</v>
      </c>
      <c r="E154" s="663" t="s">
        <v>11</v>
      </c>
      <c r="F154" s="220" t="s">
        <v>11</v>
      </c>
      <c r="G154" s="220" t="s">
        <v>11</v>
      </c>
      <c r="H154" s="52" t="s">
        <v>11</v>
      </c>
      <c r="I154" s="52" t="s">
        <v>11</v>
      </c>
      <c r="J154" s="1215"/>
      <c r="K154" s="632"/>
      <c r="L154" s="632"/>
      <c r="M154" s="632"/>
      <c r="N154" s="632"/>
      <c r="O154" s="632"/>
    </row>
    <row r="155" spans="1:15" ht="15.75" x14ac:dyDescent="0.25">
      <c r="A155" s="1073"/>
      <c r="B155" s="1530"/>
      <c r="C155" s="1533"/>
      <c r="D155" s="664" t="s">
        <v>328</v>
      </c>
      <c r="E155" s="662" t="s">
        <v>11</v>
      </c>
      <c r="F155" s="220" t="s">
        <v>11</v>
      </c>
      <c r="G155" s="220" t="s">
        <v>11</v>
      </c>
      <c r="H155" s="52" t="s">
        <v>11</v>
      </c>
      <c r="I155" s="52" t="s">
        <v>11</v>
      </c>
      <c r="J155" s="1216"/>
      <c r="K155" s="632"/>
      <c r="L155" s="632"/>
      <c r="M155" s="632"/>
      <c r="N155" s="632"/>
      <c r="O155" s="632"/>
    </row>
    <row r="156" spans="1:15" ht="15.75" x14ac:dyDescent="0.25">
      <c r="A156" s="1073"/>
      <c r="B156" s="1530"/>
      <c r="C156" s="1533"/>
      <c r="D156" s="664" t="s">
        <v>8</v>
      </c>
      <c r="E156" s="662" t="s">
        <v>11</v>
      </c>
      <c r="F156" s="220" t="s">
        <v>11</v>
      </c>
      <c r="G156" s="220" t="s">
        <v>11</v>
      </c>
      <c r="H156" s="52" t="s">
        <v>11</v>
      </c>
      <c r="I156" s="52" t="s">
        <v>11</v>
      </c>
      <c r="J156" s="1216"/>
      <c r="K156" s="632"/>
      <c r="L156" s="632"/>
      <c r="M156" s="632"/>
      <c r="N156" s="632"/>
      <c r="O156" s="632"/>
    </row>
    <row r="157" spans="1:15" ht="15.75" x14ac:dyDescent="0.25">
      <c r="A157" s="1073"/>
      <c r="B157" s="1530"/>
      <c r="C157" s="1533"/>
      <c r="D157" s="664" t="s">
        <v>9</v>
      </c>
      <c r="E157" s="662" t="s">
        <v>11</v>
      </c>
      <c r="F157" s="220" t="s">
        <v>11</v>
      </c>
      <c r="G157" s="220" t="s">
        <v>11</v>
      </c>
      <c r="H157" s="52" t="s">
        <v>11</v>
      </c>
      <c r="I157" s="52" t="s">
        <v>11</v>
      </c>
      <c r="J157" s="1216"/>
      <c r="K157" s="632"/>
      <c r="L157" s="632"/>
      <c r="M157" s="632"/>
      <c r="N157" s="632"/>
      <c r="O157" s="632"/>
    </row>
    <row r="158" spans="1:15" ht="15.75" x14ac:dyDescent="0.25">
      <c r="A158" s="1073"/>
      <c r="B158" s="1530"/>
      <c r="C158" s="1533"/>
      <c r="D158" s="664" t="s">
        <v>10</v>
      </c>
      <c r="E158" s="662" t="s">
        <v>11</v>
      </c>
      <c r="F158" s="220" t="s">
        <v>11</v>
      </c>
      <c r="G158" s="220" t="s">
        <v>11</v>
      </c>
      <c r="H158" s="52" t="s">
        <v>11</v>
      </c>
      <c r="I158" s="52" t="s">
        <v>11</v>
      </c>
      <c r="J158" s="1216"/>
      <c r="K158" s="632"/>
      <c r="L158" s="632"/>
      <c r="M158" s="632"/>
      <c r="N158" s="632"/>
      <c r="O158" s="632"/>
    </row>
    <row r="159" spans="1:15" ht="15.75" x14ac:dyDescent="0.25">
      <c r="A159" s="1073"/>
      <c r="B159" s="1530"/>
      <c r="C159" s="1533"/>
      <c r="D159" s="664" t="s">
        <v>365</v>
      </c>
      <c r="E159" s="662" t="s">
        <v>11</v>
      </c>
      <c r="F159" s="220" t="s">
        <v>11</v>
      </c>
      <c r="G159" s="220" t="s">
        <v>11</v>
      </c>
      <c r="H159" s="52" t="s">
        <v>11</v>
      </c>
      <c r="I159" s="52" t="s">
        <v>11</v>
      </c>
      <c r="J159" s="1216"/>
      <c r="K159" s="632"/>
      <c r="L159" s="632"/>
      <c r="M159" s="632"/>
      <c r="N159" s="632"/>
      <c r="O159" s="632"/>
    </row>
    <row r="160" spans="1:15" ht="15.75" x14ac:dyDescent="0.25">
      <c r="A160" s="1073"/>
      <c r="B160" s="1530"/>
      <c r="C160" s="1533"/>
      <c r="D160" s="664" t="s">
        <v>60</v>
      </c>
      <c r="E160" s="662" t="s">
        <v>11</v>
      </c>
      <c r="F160" s="220" t="s">
        <v>11</v>
      </c>
      <c r="G160" s="220" t="s">
        <v>11</v>
      </c>
      <c r="H160" s="52" t="s">
        <v>11</v>
      </c>
      <c r="I160" s="52" t="s">
        <v>11</v>
      </c>
      <c r="J160" s="1216"/>
      <c r="K160" s="632"/>
      <c r="L160" s="632"/>
      <c r="M160" s="632"/>
      <c r="N160" s="632"/>
      <c r="O160" s="632"/>
    </row>
    <row r="161" spans="1:15" ht="15.75" x14ac:dyDescent="0.25">
      <c r="A161" s="1074"/>
      <c r="B161" s="1531"/>
      <c r="C161" s="1534"/>
      <c r="D161" s="664" t="s">
        <v>27</v>
      </c>
      <c r="E161" s="662" t="s">
        <v>11</v>
      </c>
      <c r="F161" s="220" t="s">
        <v>11</v>
      </c>
      <c r="G161" s="220" t="s">
        <v>11</v>
      </c>
      <c r="H161" s="52" t="s">
        <v>11</v>
      </c>
      <c r="I161" s="52" t="s">
        <v>11</v>
      </c>
      <c r="J161" s="1217"/>
      <c r="K161" s="632"/>
      <c r="L161" s="632"/>
      <c r="M161" s="632"/>
      <c r="N161" s="632"/>
      <c r="O161" s="632"/>
    </row>
    <row r="162" spans="1:15" ht="15.75" customHeight="1" x14ac:dyDescent="0.25">
      <c r="A162" s="1198"/>
      <c r="B162" s="1513" t="s">
        <v>1325</v>
      </c>
      <c r="C162" s="1538" t="s">
        <v>11</v>
      </c>
      <c r="D162" s="407" t="s">
        <v>33</v>
      </c>
      <c r="E162" s="663" t="s">
        <v>11</v>
      </c>
      <c r="F162" s="220" t="s">
        <v>11</v>
      </c>
      <c r="G162" s="220" t="s">
        <v>11</v>
      </c>
      <c r="H162" s="52" t="s">
        <v>11</v>
      </c>
      <c r="I162" s="52" t="s">
        <v>11</v>
      </c>
      <c r="J162" s="1215"/>
      <c r="K162" s="632"/>
      <c r="L162" s="632"/>
      <c r="M162" s="632"/>
      <c r="N162" s="632"/>
      <c r="O162" s="632"/>
    </row>
    <row r="163" spans="1:15" ht="15.75" x14ac:dyDescent="0.25">
      <c r="A163" s="1198"/>
      <c r="B163" s="1513"/>
      <c r="C163" s="1538"/>
      <c r="D163" s="407" t="s">
        <v>328</v>
      </c>
      <c r="E163" s="662" t="s">
        <v>11</v>
      </c>
      <c r="F163" s="220" t="s">
        <v>11</v>
      </c>
      <c r="G163" s="220" t="s">
        <v>11</v>
      </c>
      <c r="H163" s="52" t="s">
        <v>11</v>
      </c>
      <c r="I163" s="52" t="s">
        <v>11</v>
      </c>
      <c r="J163" s="1216"/>
      <c r="K163" s="632"/>
      <c r="L163" s="632"/>
      <c r="M163" s="632"/>
      <c r="N163" s="632"/>
      <c r="O163" s="632"/>
    </row>
    <row r="164" spans="1:15" ht="15.75" x14ac:dyDescent="0.25">
      <c r="A164" s="1198"/>
      <c r="B164" s="1513"/>
      <c r="C164" s="1538"/>
      <c r="D164" s="407" t="s">
        <v>1323</v>
      </c>
      <c r="E164" s="662"/>
      <c r="F164" s="220"/>
      <c r="G164" s="220"/>
      <c r="H164" s="52" t="s">
        <v>11</v>
      </c>
      <c r="I164" s="52" t="s">
        <v>11</v>
      </c>
      <c r="J164" s="1216"/>
      <c r="K164" s="632"/>
      <c r="L164" s="632"/>
      <c r="M164" s="632"/>
      <c r="N164" s="632"/>
      <c r="O164" s="632"/>
    </row>
    <row r="165" spans="1:15" ht="15.75" x14ac:dyDescent="0.25">
      <c r="A165" s="1198"/>
      <c r="B165" s="1513"/>
      <c r="C165" s="1538"/>
      <c r="D165" s="407" t="s">
        <v>10</v>
      </c>
      <c r="E165" s="662" t="s">
        <v>11</v>
      </c>
      <c r="F165" s="220" t="s">
        <v>11</v>
      </c>
      <c r="G165" s="220" t="s">
        <v>11</v>
      </c>
      <c r="H165" s="52" t="s">
        <v>11</v>
      </c>
      <c r="I165" s="52" t="s">
        <v>11</v>
      </c>
      <c r="J165" s="1216"/>
      <c r="K165" s="632"/>
      <c r="L165" s="632"/>
      <c r="M165" s="632"/>
      <c r="N165" s="632"/>
      <c r="O165" s="632"/>
    </row>
    <row r="166" spans="1:15" ht="15.75" x14ac:dyDescent="0.25">
      <c r="A166" s="1198"/>
      <c r="B166" s="1513"/>
      <c r="C166" s="1538"/>
      <c r="D166" s="407" t="s">
        <v>329</v>
      </c>
      <c r="E166" s="662" t="s">
        <v>11</v>
      </c>
      <c r="F166" s="220" t="s">
        <v>11</v>
      </c>
      <c r="G166" s="220" t="s">
        <v>11</v>
      </c>
      <c r="H166" s="52" t="s">
        <v>11</v>
      </c>
      <c r="I166" s="52" t="s">
        <v>11</v>
      </c>
      <c r="J166" s="1217"/>
      <c r="K166" s="632"/>
      <c r="L166" s="632"/>
      <c r="M166" s="632"/>
      <c r="N166" s="632"/>
      <c r="O166" s="632"/>
    </row>
    <row r="167" spans="1:15" ht="15.75" x14ac:dyDescent="0.25">
      <c r="A167" s="1198" t="s">
        <v>73</v>
      </c>
      <c r="B167" s="1513" t="s">
        <v>1326</v>
      </c>
      <c r="C167" s="1538" t="s">
        <v>11</v>
      </c>
      <c r="D167" s="407" t="s">
        <v>33</v>
      </c>
      <c r="E167" s="663" t="s">
        <v>11</v>
      </c>
      <c r="F167" s="220" t="s">
        <v>11</v>
      </c>
      <c r="G167" s="220" t="s">
        <v>11</v>
      </c>
      <c r="H167" s="52" t="s">
        <v>11</v>
      </c>
      <c r="I167" s="52" t="s">
        <v>11</v>
      </c>
      <c r="J167" s="1522"/>
      <c r="K167" s="632"/>
      <c r="L167" s="632"/>
      <c r="M167" s="632"/>
      <c r="N167" s="632"/>
      <c r="O167" s="632"/>
    </row>
    <row r="168" spans="1:15" ht="15.75" x14ac:dyDescent="0.25">
      <c r="A168" s="1198"/>
      <c r="B168" s="1513"/>
      <c r="C168" s="1538"/>
      <c r="D168" s="407" t="s">
        <v>328</v>
      </c>
      <c r="E168" s="662" t="s">
        <v>11</v>
      </c>
      <c r="F168" s="220" t="s">
        <v>11</v>
      </c>
      <c r="G168" s="220" t="s">
        <v>11</v>
      </c>
      <c r="H168" s="52" t="s">
        <v>11</v>
      </c>
      <c r="I168" s="52" t="s">
        <v>11</v>
      </c>
      <c r="J168" s="1523"/>
      <c r="K168" s="632"/>
      <c r="L168" s="632"/>
      <c r="M168" s="632"/>
      <c r="N168" s="632"/>
      <c r="O168" s="632"/>
    </row>
    <row r="169" spans="1:15" ht="15.75" x14ac:dyDescent="0.25">
      <c r="A169" s="1198"/>
      <c r="B169" s="1513"/>
      <c r="C169" s="1538"/>
      <c r="D169" s="407" t="s">
        <v>1323</v>
      </c>
      <c r="E169" s="662"/>
      <c r="F169" s="220"/>
      <c r="G169" s="220"/>
      <c r="H169" s="52" t="s">
        <v>11</v>
      </c>
      <c r="I169" s="52" t="s">
        <v>11</v>
      </c>
      <c r="J169" s="1523"/>
      <c r="K169" s="632"/>
      <c r="L169" s="632"/>
      <c r="M169" s="632"/>
      <c r="N169" s="632"/>
      <c r="O169" s="632"/>
    </row>
    <row r="170" spans="1:15" ht="15.75" x14ac:dyDescent="0.25">
      <c r="A170" s="1198"/>
      <c r="B170" s="1513"/>
      <c r="C170" s="1538"/>
      <c r="D170" s="407" t="s">
        <v>10</v>
      </c>
      <c r="E170" s="662" t="s">
        <v>11</v>
      </c>
      <c r="F170" s="220" t="s">
        <v>11</v>
      </c>
      <c r="G170" s="220" t="s">
        <v>11</v>
      </c>
      <c r="H170" s="52" t="s">
        <v>11</v>
      </c>
      <c r="I170" s="52" t="s">
        <v>11</v>
      </c>
      <c r="J170" s="1523"/>
      <c r="K170" s="632"/>
      <c r="L170" s="632"/>
      <c r="M170" s="632"/>
      <c r="N170" s="632"/>
      <c r="O170" s="632"/>
    </row>
    <row r="171" spans="1:15" ht="15.75" x14ac:dyDescent="0.25">
      <c r="A171" s="1198"/>
      <c r="B171" s="1513"/>
      <c r="C171" s="1538"/>
      <c r="D171" s="407" t="s">
        <v>329</v>
      </c>
      <c r="E171" s="662" t="s">
        <v>11</v>
      </c>
      <c r="F171" s="220" t="s">
        <v>11</v>
      </c>
      <c r="G171" s="220" t="s">
        <v>11</v>
      </c>
      <c r="H171" s="52" t="s">
        <v>11</v>
      </c>
      <c r="I171" s="52" t="s">
        <v>11</v>
      </c>
      <c r="J171" s="1524"/>
      <c r="K171" s="632"/>
      <c r="L171" s="632"/>
      <c r="M171" s="632"/>
      <c r="N171" s="632"/>
      <c r="O171" s="632"/>
    </row>
    <row r="172" spans="1:15" ht="15.75" x14ac:dyDescent="0.25">
      <c r="A172" s="1198"/>
      <c r="B172" s="1513" t="s">
        <v>1327</v>
      </c>
      <c r="C172" s="1538" t="s">
        <v>11</v>
      </c>
      <c r="D172" s="407" t="s">
        <v>49</v>
      </c>
      <c r="E172" s="663" t="s">
        <v>11</v>
      </c>
      <c r="F172" s="220" t="s">
        <v>11</v>
      </c>
      <c r="G172" s="220" t="s">
        <v>11</v>
      </c>
      <c r="H172" s="52" t="s">
        <v>11</v>
      </c>
      <c r="I172" s="52" t="s">
        <v>11</v>
      </c>
      <c r="J172" s="1522"/>
      <c r="K172" s="632"/>
      <c r="L172" s="632"/>
      <c r="M172" s="632"/>
      <c r="N172" s="632"/>
      <c r="O172" s="632"/>
    </row>
    <row r="173" spans="1:15" ht="15.75" x14ac:dyDescent="0.25">
      <c r="A173" s="1198"/>
      <c r="B173" s="1513"/>
      <c r="C173" s="1538"/>
      <c r="D173" s="407" t="s">
        <v>328</v>
      </c>
      <c r="E173" s="662" t="s">
        <v>11</v>
      </c>
      <c r="F173" s="220" t="s">
        <v>11</v>
      </c>
      <c r="G173" s="220" t="s">
        <v>11</v>
      </c>
      <c r="H173" s="52" t="s">
        <v>11</v>
      </c>
      <c r="I173" s="52" t="s">
        <v>11</v>
      </c>
      <c r="J173" s="1523"/>
      <c r="K173" s="632"/>
      <c r="L173" s="632"/>
      <c r="M173" s="632"/>
      <c r="N173" s="632"/>
      <c r="O173" s="632"/>
    </row>
    <row r="174" spans="1:15" ht="15.75" x14ac:dyDescent="0.25">
      <c r="A174" s="1198"/>
      <c r="B174" s="1513"/>
      <c r="C174" s="1538"/>
      <c r="D174" s="407" t="s">
        <v>1323</v>
      </c>
      <c r="E174" s="662"/>
      <c r="F174" s="220"/>
      <c r="G174" s="220"/>
      <c r="H174" s="52" t="s">
        <v>11</v>
      </c>
      <c r="I174" s="52" t="s">
        <v>11</v>
      </c>
      <c r="J174" s="1523"/>
      <c r="K174" s="632"/>
      <c r="L174" s="632"/>
      <c r="M174" s="632"/>
      <c r="N174" s="632"/>
      <c r="O174" s="632"/>
    </row>
    <row r="175" spans="1:15" ht="15.75" x14ac:dyDescent="0.25">
      <c r="A175" s="1198"/>
      <c r="B175" s="1513"/>
      <c r="C175" s="1538"/>
      <c r="D175" s="407" t="s">
        <v>10</v>
      </c>
      <c r="E175" s="662" t="s">
        <v>11</v>
      </c>
      <c r="F175" s="220" t="s">
        <v>11</v>
      </c>
      <c r="G175" s="220" t="s">
        <v>11</v>
      </c>
      <c r="H175" s="52" t="s">
        <v>11</v>
      </c>
      <c r="I175" s="52" t="s">
        <v>11</v>
      </c>
      <c r="J175" s="1523"/>
      <c r="K175" s="632"/>
      <c r="L175" s="632"/>
      <c r="M175" s="632"/>
      <c r="N175" s="632"/>
      <c r="O175" s="632"/>
    </row>
    <row r="176" spans="1:15" ht="13.5" customHeight="1" x14ac:dyDescent="0.25">
      <c r="A176" s="1198"/>
      <c r="B176" s="1513"/>
      <c r="C176" s="1538"/>
      <c r="D176" s="407" t="s">
        <v>329</v>
      </c>
      <c r="E176" s="662" t="s">
        <v>11</v>
      </c>
      <c r="F176" s="220" t="s">
        <v>11</v>
      </c>
      <c r="G176" s="220" t="s">
        <v>11</v>
      </c>
      <c r="H176" s="52" t="s">
        <v>11</v>
      </c>
      <c r="I176" s="52" t="s">
        <v>11</v>
      </c>
      <c r="J176" s="1524"/>
      <c r="K176" s="632"/>
      <c r="L176" s="632"/>
      <c r="M176" s="632"/>
      <c r="N176" s="632"/>
      <c r="O176" s="632"/>
    </row>
    <row r="177" spans="1:15" ht="0.75" hidden="1" customHeight="1" x14ac:dyDescent="0.25">
      <c r="A177" s="1072"/>
      <c r="B177" s="1529" t="s">
        <v>770</v>
      </c>
      <c r="C177" s="1514" t="s">
        <v>11</v>
      </c>
      <c r="D177" s="662" t="s">
        <v>49</v>
      </c>
      <c r="E177" s="663">
        <v>0</v>
      </c>
      <c r="F177" s="220" t="s">
        <v>11</v>
      </c>
      <c r="G177" s="220" t="s">
        <v>11</v>
      </c>
      <c r="H177" s="52" t="s">
        <v>11</v>
      </c>
      <c r="I177" s="52" t="s">
        <v>11</v>
      </c>
      <c r="J177" s="1522" t="s">
        <v>366</v>
      </c>
      <c r="K177" s="632"/>
      <c r="L177" s="632"/>
      <c r="M177" s="632"/>
      <c r="N177" s="632"/>
      <c r="O177" s="632"/>
    </row>
    <row r="178" spans="1:15" ht="15.75" hidden="1" x14ac:dyDescent="0.25">
      <c r="A178" s="1073"/>
      <c r="B178" s="1530"/>
      <c r="C178" s="1515"/>
      <c r="D178" s="664" t="s">
        <v>328</v>
      </c>
      <c r="E178" s="662">
        <v>0</v>
      </c>
      <c r="F178" s="220" t="s">
        <v>11</v>
      </c>
      <c r="G178" s="220" t="s">
        <v>11</v>
      </c>
      <c r="H178" s="52" t="s">
        <v>11</v>
      </c>
      <c r="I178" s="52" t="s">
        <v>11</v>
      </c>
      <c r="J178" s="1523"/>
      <c r="K178" s="632"/>
      <c r="L178" s="632"/>
      <c r="M178" s="632"/>
      <c r="N178" s="632"/>
      <c r="O178" s="632"/>
    </row>
    <row r="179" spans="1:15" ht="15.75" hidden="1" x14ac:dyDescent="0.25">
      <c r="A179" s="1073"/>
      <c r="B179" s="1530"/>
      <c r="C179" s="1515"/>
      <c r="D179" s="664" t="s">
        <v>10</v>
      </c>
      <c r="E179" s="662">
        <v>0</v>
      </c>
      <c r="F179" s="220" t="s">
        <v>11</v>
      </c>
      <c r="G179" s="220" t="s">
        <v>11</v>
      </c>
      <c r="H179" s="52" t="s">
        <v>11</v>
      </c>
      <c r="I179" s="52" t="s">
        <v>11</v>
      </c>
      <c r="J179" s="1523"/>
      <c r="K179" s="632"/>
      <c r="L179" s="632"/>
      <c r="M179" s="632"/>
      <c r="N179" s="632"/>
      <c r="O179" s="632"/>
    </row>
    <row r="180" spans="1:15" ht="15.75" hidden="1" x14ac:dyDescent="0.25">
      <c r="A180" s="1074"/>
      <c r="B180" s="1531"/>
      <c r="C180" s="1516"/>
      <c r="D180" s="664" t="s">
        <v>365</v>
      </c>
      <c r="E180" s="662">
        <v>0</v>
      </c>
      <c r="F180" s="220" t="s">
        <v>11</v>
      </c>
      <c r="G180" s="220" t="s">
        <v>11</v>
      </c>
      <c r="H180" s="52" t="s">
        <v>11</v>
      </c>
      <c r="I180" s="52" t="s">
        <v>11</v>
      </c>
      <c r="J180" s="1524"/>
      <c r="K180" s="632"/>
      <c r="L180" s="632"/>
      <c r="M180" s="632"/>
      <c r="N180" s="632"/>
      <c r="O180" s="632"/>
    </row>
    <row r="181" spans="1:15" ht="15.75" x14ac:dyDescent="0.25">
      <c r="A181" s="621" t="s">
        <v>77</v>
      </c>
      <c r="B181" s="408" t="s">
        <v>367</v>
      </c>
      <c r="C181" s="220"/>
      <c r="D181" s="407"/>
      <c r="E181" s="52"/>
      <c r="F181" s="220"/>
      <c r="G181" s="220"/>
      <c r="H181" s="52" t="s">
        <v>11</v>
      </c>
      <c r="I181" s="52" t="s">
        <v>11</v>
      </c>
      <c r="J181" s="620"/>
      <c r="K181" s="632"/>
      <c r="L181" s="632"/>
      <c r="M181" s="632"/>
      <c r="N181" s="632"/>
      <c r="O181" s="632"/>
    </row>
    <row r="182" spans="1:15" ht="15.75" x14ac:dyDescent="0.25">
      <c r="A182" s="1072"/>
      <c r="B182" s="1358" t="s">
        <v>1328</v>
      </c>
      <c r="C182" s="1072" t="s">
        <v>14</v>
      </c>
      <c r="D182" s="52" t="s">
        <v>49</v>
      </c>
      <c r="E182" s="921" t="s">
        <v>1734</v>
      </c>
      <c r="F182" s="220" t="s">
        <v>11</v>
      </c>
      <c r="G182" s="220" t="s">
        <v>11</v>
      </c>
      <c r="H182" s="52" t="s">
        <v>11</v>
      </c>
      <c r="I182" s="52" t="s">
        <v>11</v>
      </c>
      <c r="J182" s="1215"/>
      <c r="K182" s="632"/>
      <c r="L182" s="632"/>
      <c r="M182" s="632"/>
      <c r="N182" s="632"/>
      <c r="O182" s="632"/>
    </row>
    <row r="183" spans="1:15" ht="15.75" x14ac:dyDescent="0.25">
      <c r="A183" s="1073"/>
      <c r="B183" s="1359"/>
      <c r="C183" s="1073"/>
      <c r="D183" s="407" t="s">
        <v>328</v>
      </c>
      <c r="E183" s="52" t="s">
        <v>11</v>
      </c>
      <c r="F183" s="220" t="s">
        <v>11</v>
      </c>
      <c r="G183" s="220" t="s">
        <v>11</v>
      </c>
      <c r="H183" s="52" t="s">
        <v>11</v>
      </c>
      <c r="I183" s="52" t="s">
        <v>11</v>
      </c>
      <c r="J183" s="1216"/>
      <c r="K183" s="632"/>
      <c r="L183" s="632"/>
      <c r="M183" s="632"/>
      <c r="N183" s="632"/>
      <c r="O183" s="632"/>
    </row>
    <row r="184" spans="1:15" ht="15.75" x14ac:dyDescent="0.25">
      <c r="A184" s="1073"/>
      <c r="B184" s="1359"/>
      <c r="C184" s="1073"/>
      <c r="D184" s="407" t="s">
        <v>8</v>
      </c>
      <c r="E184" s="52" t="s">
        <v>11</v>
      </c>
      <c r="F184" s="220" t="s">
        <v>11</v>
      </c>
      <c r="G184" s="220" t="s">
        <v>11</v>
      </c>
      <c r="H184" s="52" t="s">
        <v>11</v>
      </c>
      <c r="I184" s="52" t="s">
        <v>11</v>
      </c>
      <c r="J184" s="1216"/>
      <c r="K184" s="632"/>
      <c r="L184" s="632"/>
      <c r="M184" s="632"/>
      <c r="N184" s="632"/>
      <c r="O184" s="632"/>
    </row>
    <row r="185" spans="1:15" ht="15.75" x14ac:dyDescent="0.25">
      <c r="A185" s="1073"/>
      <c r="B185" s="1359"/>
      <c r="C185" s="1073"/>
      <c r="D185" s="407" t="s">
        <v>9</v>
      </c>
      <c r="E185" s="52" t="s">
        <v>11</v>
      </c>
      <c r="F185" s="220" t="s">
        <v>11</v>
      </c>
      <c r="G185" s="220" t="s">
        <v>11</v>
      </c>
      <c r="H185" s="52" t="s">
        <v>11</v>
      </c>
      <c r="I185" s="52" t="s">
        <v>11</v>
      </c>
      <c r="J185" s="1216"/>
      <c r="K185" s="632"/>
      <c r="L185" s="632"/>
      <c r="M185" s="632"/>
      <c r="N185" s="632"/>
      <c r="O185" s="632"/>
    </row>
    <row r="186" spans="1:15" ht="15.75" x14ac:dyDescent="0.25">
      <c r="A186" s="1073"/>
      <c r="B186" s="1359"/>
      <c r="C186" s="1073"/>
      <c r="D186" s="407" t="s">
        <v>10</v>
      </c>
      <c r="E186" s="52" t="s">
        <v>11</v>
      </c>
      <c r="F186" s="220" t="s">
        <v>11</v>
      </c>
      <c r="G186" s="220" t="s">
        <v>11</v>
      </c>
      <c r="H186" s="52" t="s">
        <v>11</v>
      </c>
      <c r="I186" s="52" t="s">
        <v>11</v>
      </c>
      <c r="J186" s="1216"/>
      <c r="K186" s="632"/>
      <c r="L186" s="632"/>
      <c r="M186" s="632"/>
      <c r="N186" s="632"/>
      <c r="O186" s="632"/>
    </row>
    <row r="187" spans="1:15" ht="15.75" x14ac:dyDescent="0.25">
      <c r="A187" s="1073"/>
      <c r="B187" s="1359"/>
      <c r="C187" s="1073"/>
      <c r="D187" s="407" t="s">
        <v>365</v>
      </c>
      <c r="E187" s="52" t="s">
        <v>11</v>
      </c>
      <c r="F187" s="220" t="s">
        <v>11</v>
      </c>
      <c r="G187" s="220" t="s">
        <v>11</v>
      </c>
      <c r="H187" s="52" t="s">
        <v>11</v>
      </c>
      <c r="I187" s="52" t="s">
        <v>11</v>
      </c>
      <c r="J187" s="1216"/>
      <c r="K187" s="632"/>
      <c r="L187" s="632"/>
      <c r="M187" s="632"/>
      <c r="N187" s="632"/>
      <c r="O187" s="632"/>
    </row>
    <row r="188" spans="1:15" ht="15.75" x14ac:dyDescent="0.25">
      <c r="A188" s="1073"/>
      <c r="B188" s="1359"/>
      <c r="C188" s="1073"/>
      <c r="D188" s="407" t="s">
        <v>60</v>
      </c>
      <c r="E188" s="52" t="s">
        <v>11</v>
      </c>
      <c r="F188" s="220" t="s">
        <v>11</v>
      </c>
      <c r="G188" s="220" t="s">
        <v>11</v>
      </c>
      <c r="H188" s="52" t="s">
        <v>11</v>
      </c>
      <c r="I188" s="52" t="s">
        <v>11</v>
      </c>
      <c r="J188" s="1216"/>
      <c r="K188" s="632"/>
      <c r="L188" s="632"/>
      <c r="M188" s="632"/>
      <c r="N188" s="632"/>
      <c r="O188" s="632"/>
    </row>
    <row r="189" spans="1:15" ht="15.75" x14ac:dyDescent="0.25">
      <c r="A189" s="1074"/>
      <c r="B189" s="1360"/>
      <c r="C189" s="1074"/>
      <c r="D189" s="407" t="s">
        <v>27</v>
      </c>
      <c r="E189" s="52" t="s">
        <v>11</v>
      </c>
      <c r="F189" s="220" t="s">
        <v>11</v>
      </c>
      <c r="G189" s="220" t="s">
        <v>11</v>
      </c>
      <c r="H189" s="52" t="s">
        <v>11</v>
      </c>
      <c r="I189" s="52" t="s">
        <v>11</v>
      </c>
      <c r="J189" s="1217"/>
      <c r="K189" s="632"/>
      <c r="L189" s="632"/>
      <c r="M189" s="632"/>
      <c r="N189" s="632"/>
      <c r="O189" s="632"/>
    </row>
    <row r="190" spans="1:15" ht="15.75" x14ac:dyDescent="0.25">
      <c r="A190" s="1198"/>
      <c r="B190" s="1513" t="s">
        <v>1329</v>
      </c>
      <c r="C190" s="1538" t="s">
        <v>11</v>
      </c>
      <c r="D190" s="662" t="s">
        <v>33</v>
      </c>
      <c r="E190" s="663" t="s">
        <v>11</v>
      </c>
      <c r="F190" s="220" t="s">
        <v>11</v>
      </c>
      <c r="G190" s="220" t="s">
        <v>11</v>
      </c>
      <c r="H190" s="52" t="s">
        <v>11</v>
      </c>
      <c r="I190" s="52" t="s">
        <v>11</v>
      </c>
      <c r="J190" s="441" t="s">
        <v>11</v>
      </c>
      <c r="K190" s="632"/>
      <c r="L190" s="632"/>
      <c r="M190" s="632"/>
      <c r="N190" s="632"/>
      <c r="O190" s="632"/>
    </row>
    <row r="191" spans="1:15" ht="15.75" x14ac:dyDescent="0.25">
      <c r="A191" s="1198"/>
      <c r="B191" s="1513"/>
      <c r="C191" s="1538"/>
      <c r="D191" s="664" t="s">
        <v>328</v>
      </c>
      <c r="E191" s="662" t="s">
        <v>11</v>
      </c>
      <c r="F191" s="220" t="s">
        <v>11</v>
      </c>
      <c r="G191" s="220" t="s">
        <v>11</v>
      </c>
      <c r="H191" s="52" t="s">
        <v>11</v>
      </c>
      <c r="I191" s="52" t="s">
        <v>11</v>
      </c>
      <c r="J191" s="441" t="s">
        <v>11</v>
      </c>
      <c r="K191" s="632"/>
      <c r="L191" s="632"/>
      <c r="M191" s="632"/>
      <c r="N191" s="632"/>
      <c r="O191" s="632"/>
    </row>
    <row r="192" spans="1:15" ht="15.75" x14ac:dyDescent="0.25">
      <c r="A192" s="1198"/>
      <c r="B192" s="1513"/>
      <c r="C192" s="1538"/>
      <c r="D192" s="407" t="s">
        <v>1323</v>
      </c>
      <c r="E192" s="662"/>
      <c r="F192" s="220"/>
      <c r="G192" s="220"/>
      <c r="H192" s="52" t="s">
        <v>11</v>
      </c>
      <c r="I192" s="52" t="s">
        <v>11</v>
      </c>
      <c r="J192" s="441"/>
      <c r="K192" s="632"/>
      <c r="L192" s="632"/>
      <c r="M192" s="632"/>
      <c r="N192" s="632"/>
      <c r="O192" s="632"/>
    </row>
    <row r="193" spans="1:15" ht="15.75" x14ac:dyDescent="0.25">
      <c r="A193" s="1198"/>
      <c r="B193" s="1513"/>
      <c r="C193" s="1538"/>
      <c r="D193" s="407" t="s">
        <v>10</v>
      </c>
      <c r="E193" s="662" t="s">
        <v>11</v>
      </c>
      <c r="F193" s="220" t="s">
        <v>11</v>
      </c>
      <c r="G193" s="220" t="s">
        <v>11</v>
      </c>
      <c r="H193" s="52" t="s">
        <v>11</v>
      </c>
      <c r="I193" s="52" t="s">
        <v>11</v>
      </c>
      <c r="J193" s="441" t="s">
        <v>11</v>
      </c>
      <c r="K193" s="632"/>
      <c r="L193" s="632"/>
      <c r="M193" s="632"/>
      <c r="N193" s="632"/>
      <c r="O193" s="632"/>
    </row>
    <row r="194" spans="1:15" ht="15.75" x14ac:dyDescent="0.25">
      <c r="A194" s="1198"/>
      <c r="B194" s="1513"/>
      <c r="C194" s="1538"/>
      <c r="D194" s="407" t="s">
        <v>329</v>
      </c>
      <c r="E194" s="662" t="s">
        <v>11</v>
      </c>
      <c r="F194" s="220" t="s">
        <v>11</v>
      </c>
      <c r="G194" s="220" t="s">
        <v>11</v>
      </c>
      <c r="H194" s="52" t="s">
        <v>11</v>
      </c>
      <c r="I194" s="52" t="s">
        <v>11</v>
      </c>
      <c r="J194" s="441" t="s">
        <v>11</v>
      </c>
      <c r="K194" s="632"/>
      <c r="L194" s="632"/>
      <c r="M194" s="632"/>
      <c r="N194" s="632"/>
      <c r="O194" s="632"/>
    </row>
    <row r="195" spans="1:15" ht="15.75" x14ac:dyDescent="0.25">
      <c r="A195" s="1198"/>
      <c r="B195" s="1513" t="s">
        <v>1330</v>
      </c>
      <c r="C195" s="1514" t="s">
        <v>11</v>
      </c>
      <c r="D195" s="662" t="s">
        <v>33</v>
      </c>
      <c r="E195" s="663" t="s">
        <v>11</v>
      </c>
      <c r="F195" s="220" t="s">
        <v>11</v>
      </c>
      <c r="G195" s="220" t="s">
        <v>11</v>
      </c>
      <c r="H195" s="52" t="s">
        <v>11</v>
      </c>
      <c r="I195" s="52" t="s">
        <v>11</v>
      </c>
      <c r="J195" s="1215"/>
      <c r="K195" s="632"/>
      <c r="L195" s="632"/>
      <c r="M195" s="632"/>
      <c r="N195" s="632"/>
      <c r="O195" s="632"/>
    </row>
    <row r="196" spans="1:15" ht="15.75" x14ac:dyDescent="0.25">
      <c r="A196" s="1198"/>
      <c r="B196" s="1513"/>
      <c r="C196" s="1515"/>
      <c r="D196" s="664" t="s">
        <v>328</v>
      </c>
      <c r="E196" s="663" t="s">
        <v>11</v>
      </c>
      <c r="F196" s="220" t="s">
        <v>11</v>
      </c>
      <c r="G196" s="220" t="s">
        <v>11</v>
      </c>
      <c r="H196" s="52" t="s">
        <v>11</v>
      </c>
      <c r="I196" s="52" t="s">
        <v>11</v>
      </c>
      <c r="J196" s="1216"/>
      <c r="K196" s="632"/>
      <c r="L196" s="632"/>
      <c r="M196" s="632"/>
      <c r="N196" s="632"/>
      <c r="O196" s="632"/>
    </row>
    <row r="197" spans="1:15" ht="15.75" x14ac:dyDescent="0.25">
      <c r="A197" s="1198"/>
      <c r="B197" s="1513"/>
      <c r="C197" s="1515"/>
      <c r="D197" s="407" t="s">
        <v>1323</v>
      </c>
      <c r="E197" s="663"/>
      <c r="F197" s="220"/>
      <c r="G197" s="220"/>
      <c r="H197" s="52" t="s">
        <v>11</v>
      </c>
      <c r="I197" s="52" t="s">
        <v>11</v>
      </c>
      <c r="J197" s="1216"/>
      <c r="K197" s="632"/>
      <c r="L197" s="632"/>
      <c r="M197" s="632"/>
      <c r="N197" s="632"/>
      <c r="O197" s="632"/>
    </row>
    <row r="198" spans="1:15" ht="15.75" x14ac:dyDescent="0.25">
      <c r="A198" s="1198"/>
      <c r="B198" s="1513"/>
      <c r="C198" s="1515"/>
      <c r="D198" s="407" t="s">
        <v>10</v>
      </c>
      <c r="E198" s="663" t="s">
        <v>11</v>
      </c>
      <c r="F198" s="220" t="s">
        <v>11</v>
      </c>
      <c r="G198" s="220" t="s">
        <v>11</v>
      </c>
      <c r="H198" s="52" t="s">
        <v>11</v>
      </c>
      <c r="I198" s="52" t="s">
        <v>11</v>
      </c>
      <c r="J198" s="1216"/>
      <c r="K198" s="632"/>
      <c r="L198" s="632"/>
      <c r="M198" s="632"/>
      <c r="N198" s="632"/>
      <c r="O198" s="632"/>
    </row>
    <row r="199" spans="1:15" ht="15.75" x14ac:dyDescent="0.25">
      <c r="A199" s="1198"/>
      <c r="B199" s="1513"/>
      <c r="C199" s="1516"/>
      <c r="D199" s="407" t="s">
        <v>329</v>
      </c>
      <c r="E199" s="663" t="s">
        <v>11</v>
      </c>
      <c r="F199" s="220" t="s">
        <v>11</v>
      </c>
      <c r="G199" s="220" t="s">
        <v>11</v>
      </c>
      <c r="H199" s="52" t="s">
        <v>11</v>
      </c>
      <c r="I199" s="52" t="s">
        <v>11</v>
      </c>
      <c r="J199" s="1217"/>
      <c r="K199" s="632"/>
      <c r="L199" s="632"/>
      <c r="M199" s="632"/>
      <c r="N199" s="632"/>
      <c r="O199" s="632"/>
    </row>
    <row r="200" spans="1:15" ht="15.75" customHeight="1" x14ac:dyDescent="0.25">
      <c r="A200" s="1198"/>
      <c r="B200" s="1513" t="s">
        <v>1331</v>
      </c>
      <c r="C200" s="1519" t="s">
        <v>11</v>
      </c>
      <c r="D200" s="662" t="s">
        <v>49</v>
      </c>
      <c r="E200" s="440" t="s">
        <v>11</v>
      </c>
      <c r="F200" s="220" t="s">
        <v>11</v>
      </c>
      <c r="G200" s="220" t="s">
        <v>11</v>
      </c>
      <c r="H200" s="52" t="s">
        <v>11</v>
      </c>
      <c r="I200" s="52" t="s">
        <v>11</v>
      </c>
      <c r="J200" s="597" t="s">
        <v>11</v>
      </c>
      <c r="K200" s="632"/>
      <c r="L200" s="632"/>
      <c r="M200" s="632"/>
      <c r="N200" s="632"/>
      <c r="O200" s="632"/>
    </row>
    <row r="201" spans="1:15" ht="15.75" x14ac:dyDescent="0.25">
      <c r="A201" s="1198"/>
      <c r="B201" s="1513"/>
      <c r="C201" s="1520"/>
      <c r="D201" s="664" t="s">
        <v>328</v>
      </c>
      <c r="E201" s="440" t="s">
        <v>11</v>
      </c>
      <c r="F201" s="220" t="s">
        <v>11</v>
      </c>
      <c r="G201" s="220" t="s">
        <v>11</v>
      </c>
      <c r="H201" s="220" t="s">
        <v>11</v>
      </c>
      <c r="I201" s="220" t="s">
        <v>11</v>
      </c>
      <c r="J201" s="597" t="s">
        <v>11</v>
      </c>
      <c r="K201" s="632"/>
      <c r="L201" s="632"/>
      <c r="M201" s="632"/>
      <c r="N201" s="632"/>
      <c r="O201" s="632"/>
    </row>
    <row r="202" spans="1:15" ht="15.75" x14ac:dyDescent="0.25">
      <c r="A202" s="1198"/>
      <c r="B202" s="1513"/>
      <c r="C202" s="1520"/>
      <c r="D202" s="407" t="s">
        <v>1323</v>
      </c>
      <c r="E202" s="440"/>
      <c r="F202" s="220"/>
      <c r="G202" s="220"/>
      <c r="H202" s="220"/>
      <c r="I202" s="220"/>
      <c r="J202" s="597"/>
      <c r="K202" s="632"/>
      <c r="L202" s="632"/>
      <c r="M202" s="632"/>
      <c r="N202" s="632"/>
      <c r="O202" s="632"/>
    </row>
    <row r="203" spans="1:15" ht="15.75" x14ac:dyDescent="0.25">
      <c r="A203" s="1198"/>
      <c r="B203" s="1513"/>
      <c r="C203" s="1520"/>
      <c r="D203" s="407" t="s">
        <v>10</v>
      </c>
      <c r="E203" s="440" t="s">
        <v>11</v>
      </c>
      <c r="F203" s="220" t="s">
        <v>11</v>
      </c>
      <c r="G203" s="220" t="s">
        <v>11</v>
      </c>
      <c r="H203" s="220" t="s">
        <v>11</v>
      </c>
      <c r="I203" s="220" t="s">
        <v>11</v>
      </c>
      <c r="J203" s="597" t="s">
        <v>11</v>
      </c>
      <c r="K203" s="632"/>
      <c r="L203" s="632"/>
      <c r="M203" s="632"/>
      <c r="N203" s="632"/>
      <c r="O203" s="632"/>
    </row>
    <row r="204" spans="1:15" ht="15.75" x14ac:dyDescent="0.25">
      <c r="A204" s="1198" t="s">
        <v>85</v>
      </c>
      <c r="B204" s="1381" t="s">
        <v>1332</v>
      </c>
      <c r="C204" s="1518" t="s">
        <v>11</v>
      </c>
      <c r="D204" s="52" t="s">
        <v>49</v>
      </c>
      <c r="E204" s="440" t="s">
        <v>11</v>
      </c>
      <c r="F204" s="52" t="s">
        <v>11</v>
      </c>
      <c r="G204" s="52" t="s">
        <v>11</v>
      </c>
      <c r="H204" s="52" t="s">
        <v>11</v>
      </c>
      <c r="I204" s="52" t="s">
        <v>11</v>
      </c>
      <c r="J204" s="597" t="s">
        <v>11</v>
      </c>
      <c r="K204" s="632"/>
      <c r="L204" s="632"/>
      <c r="M204" s="632"/>
      <c r="N204" s="632"/>
      <c r="O204" s="632"/>
    </row>
    <row r="205" spans="1:15" ht="15.75" customHeight="1" x14ac:dyDescent="0.25">
      <c r="A205" s="1198"/>
      <c r="B205" s="1381"/>
      <c r="C205" s="1518"/>
      <c r="D205" s="407" t="s">
        <v>328</v>
      </c>
      <c r="E205" s="52" t="s">
        <v>11</v>
      </c>
      <c r="F205" s="52" t="s">
        <v>11</v>
      </c>
      <c r="G205" s="52" t="s">
        <v>11</v>
      </c>
      <c r="H205" s="52" t="s">
        <v>11</v>
      </c>
      <c r="I205" s="52" t="s">
        <v>11</v>
      </c>
      <c r="J205" s="1215" t="s">
        <v>11</v>
      </c>
      <c r="K205" s="632"/>
      <c r="L205" s="632"/>
      <c r="M205" s="632"/>
      <c r="N205" s="632"/>
      <c r="O205" s="632"/>
    </row>
    <row r="206" spans="1:15" ht="15.75" customHeight="1" x14ac:dyDescent="0.25">
      <c r="A206" s="1198"/>
      <c r="B206" s="1381"/>
      <c r="C206" s="1518"/>
      <c r="D206" s="407" t="s">
        <v>8</v>
      </c>
      <c r="E206" s="52" t="s">
        <v>11</v>
      </c>
      <c r="F206" s="52" t="s">
        <v>11</v>
      </c>
      <c r="G206" s="52" t="s">
        <v>11</v>
      </c>
      <c r="H206" s="52" t="s">
        <v>11</v>
      </c>
      <c r="I206" s="52" t="s">
        <v>11</v>
      </c>
      <c r="J206" s="1216"/>
      <c r="K206" s="632"/>
      <c r="L206" s="632"/>
      <c r="M206" s="632"/>
      <c r="N206" s="632"/>
      <c r="O206" s="632"/>
    </row>
    <row r="207" spans="1:15" ht="15.75" x14ac:dyDescent="0.25">
      <c r="A207" s="1198"/>
      <c r="B207" s="1381"/>
      <c r="C207" s="1518"/>
      <c r="D207" s="407" t="s">
        <v>9</v>
      </c>
      <c r="E207" s="52" t="s">
        <v>11</v>
      </c>
      <c r="F207" s="52" t="s">
        <v>11</v>
      </c>
      <c r="G207" s="52" t="s">
        <v>11</v>
      </c>
      <c r="H207" s="52" t="s">
        <v>11</v>
      </c>
      <c r="I207" s="52" t="s">
        <v>11</v>
      </c>
      <c r="J207" s="1216"/>
      <c r="K207" s="632"/>
      <c r="L207" s="632"/>
      <c r="M207" s="632"/>
      <c r="N207" s="632"/>
      <c r="O207" s="632"/>
    </row>
    <row r="208" spans="1:15" ht="15.75" x14ac:dyDescent="0.25">
      <c r="A208" s="1198"/>
      <c r="B208" s="1381"/>
      <c r="C208" s="1518"/>
      <c r="D208" s="407" t="s">
        <v>10</v>
      </c>
      <c r="E208" s="440" t="s">
        <v>11</v>
      </c>
      <c r="F208" s="52" t="s">
        <v>11</v>
      </c>
      <c r="G208" s="52" t="s">
        <v>11</v>
      </c>
      <c r="H208" s="52" t="s">
        <v>11</v>
      </c>
      <c r="I208" s="52" t="s">
        <v>11</v>
      </c>
      <c r="J208" s="1216"/>
      <c r="K208" s="632"/>
      <c r="L208" s="632"/>
      <c r="M208" s="632"/>
      <c r="N208" s="632"/>
      <c r="O208" s="632"/>
    </row>
    <row r="209" spans="1:15" ht="15.75" x14ac:dyDescent="0.25">
      <c r="A209" s="1198"/>
      <c r="B209" s="1381"/>
      <c r="C209" s="1518"/>
      <c r="D209" s="407" t="s">
        <v>60</v>
      </c>
      <c r="E209" s="440" t="s">
        <v>11</v>
      </c>
      <c r="F209" s="52" t="s">
        <v>11</v>
      </c>
      <c r="G209" s="52" t="s">
        <v>11</v>
      </c>
      <c r="H209" s="52" t="s">
        <v>11</v>
      </c>
      <c r="I209" s="52" t="s">
        <v>11</v>
      </c>
      <c r="J209" s="1216"/>
      <c r="K209" s="632"/>
      <c r="L209" s="632"/>
      <c r="M209" s="632"/>
      <c r="N209" s="632"/>
      <c r="O209" s="632"/>
    </row>
    <row r="210" spans="1:15" ht="15.75" x14ac:dyDescent="0.25">
      <c r="A210" s="1198"/>
      <c r="B210" s="1381"/>
      <c r="C210" s="1518"/>
      <c r="D210" s="407" t="s">
        <v>27</v>
      </c>
      <c r="E210" s="52" t="s">
        <v>11</v>
      </c>
      <c r="F210" s="52" t="s">
        <v>11</v>
      </c>
      <c r="G210" s="52" t="s">
        <v>11</v>
      </c>
      <c r="H210" s="52" t="s">
        <v>11</v>
      </c>
      <c r="I210" s="52" t="s">
        <v>11</v>
      </c>
      <c r="J210" s="1217"/>
      <c r="K210" s="632"/>
      <c r="L210" s="632"/>
      <c r="M210" s="632"/>
      <c r="N210" s="632"/>
      <c r="O210" s="632"/>
    </row>
    <row r="211" spans="1:15" ht="15.75" customHeight="1" x14ac:dyDescent="0.25">
      <c r="A211" s="1072"/>
      <c r="B211" s="1381" t="s">
        <v>774</v>
      </c>
      <c r="C211" s="1519"/>
      <c r="D211" s="52" t="s">
        <v>49</v>
      </c>
      <c r="E211" s="440"/>
      <c r="F211" s="220"/>
      <c r="G211" s="220"/>
      <c r="H211" s="220"/>
      <c r="I211" s="220"/>
      <c r="J211" s="597"/>
      <c r="K211" s="632"/>
      <c r="L211" s="632"/>
      <c r="M211" s="632"/>
      <c r="N211" s="632"/>
      <c r="O211" s="632"/>
    </row>
    <row r="212" spans="1:15" ht="15.75" x14ac:dyDescent="0.25">
      <c r="A212" s="1073"/>
      <c r="B212" s="1381"/>
      <c r="C212" s="1520"/>
      <c r="D212" s="407" t="s">
        <v>328</v>
      </c>
      <c r="E212" s="440"/>
      <c r="F212" s="220"/>
      <c r="G212" s="220"/>
      <c r="H212" s="220"/>
      <c r="I212" s="220"/>
      <c r="J212" s="597"/>
      <c r="K212" s="632"/>
      <c r="L212" s="632"/>
      <c r="M212" s="632"/>
      <c r="N212" s="632"/>
      <c r="O212" s="632"/>
    </row>
    <row r="213" spans="1:15" ht="15.75" x14ac:dyDescent="0.25">
      <c r="A213" s="1073"/>
      <c r="B213" s="1381"/>
      <c r="C213" s="1520"/>
      <c r="D213" s="407" t="s">
        <v>8</v>
      </c>
      <c r="E213" s="440"/>
      <c r="F213" s="220"/>
      <c r="G213" s="220"/>
      <c r="H213" s="220"/>
      <c r="I213" s="220"/>
      <c r="J213" s="597"/>
      <c r="K213" s="632"/>
      <c r="L213" s="632"/>
      <c r="M213" s="632"/>
      <c r="N213" s="632"/>
      <c r="O213" s="632"/>
    </row>
    <row r="214" spans="1:15" ht="15.75" x14ac:dyDescent="0.25">
      <c r="A214" s="1073"/>
      <c r="B214" s="1381"/>
      <c r="C214" s="1520"/>
      <c r="D214" s="407" t="s">
        <v>9</v>
      </c>
      <c r="E214" s="440"/>
      <c r="F214" s="220"/>
      <c r="G214" s="220"/>
      <c r="H214" s="220"/>
      <c r="I214" s="220"/>
      <c r="J214" s="597"/>
      <c r="K214" s="632"/>
      <c r="L214" s="632"/>
      <c r="M214" s="632"/>
      <c r="N214" s="632"/>
      <c r="O214" s="632"/>
    </row>
    <row r="215" spans="1:15" ht="15.75" x14ac:dyDescent="0.25">
      <c r="A215" s="1073"/>
      <c r="B215" s="1381"/>
      <c r="C215" s="1520"/>
      <c r="D215" s="407" t="s">
        <v>10</v>
      </c>
      <c r="E215" s="440"/>
      <c r="F215" s="220"/>
      <c r="G215" s="220"/>
      <c r="H215" s="220"/>
      <c r="I215" s="220"/>
      <c r="J215" s="597"/>
      <c r="K215" s="632"/>
      <c r="L215" s="632"/>
      <c r="M215" s="632"/>
      <c r="N215" s="632"/>
      <c r="O215" s="632"/>
    </row>
    <row r="216" spans="1:15" ht="15.75" x14ac:dyDescent="0.25">
      <c r="A216" s="1074"/>
      <c r="B216" s="1381"/>
      <c r="C216" s="1521"/>
      <c r="D216" s="407" t="s">
        <v>365</v>
      </c>
      <c r="E216" s="440"/>
      <c r="F216" s="220"/>
      <c r="G216" s="220"/>
      <c r="H216" s="220"/>
      <c r="I216" s="220"/>
      <c r="J216" s="597"/>
      <c r="K216" s="632"/>
      <c r="L216" s="632"/>
      <c r="M216" s="632"/>
      <c r="N216" s="632"/>
      <c r="O216" s="632"/>
    </row>
    <row r="217" spans="1:15" ht="15.75" x14ac:dyDescent="0.25">
      <c r="A217" s="1072"/>
      <c r="B217" s="1381" t="s">
        <v>1333</v>
      </c>
      <c r="C217" s="1519"/>
      <c r="D217" s="52" t="s">
        <v>49</v>
      </c>
      <c r="E217" s="440"/>
      <c r="F217" s="220"/>
      <c r="G217" s="220"/>
      <c r="H217" s="220"/>
      <c r="I217" s="220"/>
      <c r="J217" s="597"/>
      <c r="K217" s="632"/>
      <c r="L217" s="632"/>
      <c r="M217" s="632"/>
      <c r="N217" s="632"/>
      <c r="O217" s="632"/>
    </row>
    <row r="218" spans="1:15" ht="15.75" x14ac:dyDescent="0.25">
      <c r="A218" s="1073"/>
      <c r="B218" s="1381"/>
      <c r="C218" s="1520"/>
      <c r="D218" s="407" t="s">
        <v>328</v>
      </c>
      <c r="E218" s="440"/>
      <c r="F218" s="220"/>
      <c r="G218" s="220"/>
      <c r="H218" s="220"/>
      <c r="I218" s="220"/>
      <c r="J218" s="597"/>
      <c r="K218" s="632"/>
      <c r="L218" s="632"/>
      <c r="M218" s="632"/>
      <c r="N218" s="632"/>
      <c r="O218" s="632"/>
    </row>
    <row r="219" spans="1:15" ht="15.75" x14ac:dyDescent="0.25">
      <c r="A219" s="1073"/>
      <c r="B219" s="1381"/>
      <c r="C219" s="1520"/>
      <c r="D219" s="407" t="s">
        <v>8</v>
      </c>
      <c r="E219" s="440"/>
      <c r="F219" s="220"/>
      <c r="G219" s="220"/>
      <c r="H219" s="220"/>
      <c r="I219" s="220"/>
      <c r="J219" s="597"/>
      <c r="K219" s="632"/>
      <c r="L219" s="632"/>
      <c r="M219" s="632"/>
      <c r="N219" s="632"/>
      <c r="O219" s="632"/>
    </row>
    <row r="220" spans="1:15" ht="15.75" x14ac:dyDescent="0.25">
      <c r="A220" s="1073"/>
      <c r="B220" s="1381"/>
      <c r="C220" s="1520"/>
      <c r="D220" s="407" t="s">
        <v>9</v>
      </c>
      <c r="E220" s="440"/>
      <c r="F220" s="220"/>
      <c r="G220" s="220"/>
      <c r="H220" s="220"/>
      <c r="I220" s="220"/>
      <c r="J220" s="597"/>
      <c r="K220" s="632"/>
      <c r="L220" s="632"/>
      <c r="M220" s="632"/>
      <c r="N220" s="632"/>
      <c r="O220" s="632"/>
    </row>
    <row r="221" spans="1:15" ht="15.75" x14ac:dyDescent="0.25">
      <c r="A221" s="1073"/>
      <c r="B221" s="1381"/>
      <c r="C221" s="1520"/>
      <c r="D221" s="407" t="s">
        <v>10</v>
      </c>
      <c r="E221" s="440"/>
      <c r="F221" s="220"/>
      <c r="G221" s="220"/>
      <c r="H221" s="220"/>
      <c r="I221" s="220"/>
      <c r="J221" s="597"/>
      <c r="K221" s="632"/>
      <c r="L221" s="632"/>
      <c r="M221" s="632"/>
      <c r="N221" s="632"/>
      <c r="O221" s="632"/>
    </row>
    <row r="222" spans="1:15" ht="15.75" x14ac:dyDescent="0.25">
      <c r="A222" s="1074"/>
      <c r="B222" s="1381"/>
      <c r="C222" s="1521"/>
      <c r="D222" s="407" t="s">
        <v>365</v>
      </c>
      <c r="E222" s="440"/>
      <c r="F222" s="220"/>
      <c r="G222" s="220"/>
      <c r="H222" s="220"/>
      <c r="I222" s="220"/>
      <c r="J222" s="597"/>
      <c r="K222" s="632"/>
      <c r="L222" s="632"/>
      <c r="M222" s="632"/>
      <c r="N222" s="632"/>
      <c r="O222" s="632"/>
    </row>
    <row r="223" spans="1:15" ht="15.75" customHeight="1" x14ac:dyDescent="0.25">
      <c r="A223" s="1072"/>
      <c r="B223" s="1381" t="s">
        <v>1334</v>
      </c>
      <c r="C223" s="1519"/>
      <c r="D223" s="52" t="s">
        <v>49</v>
      </c>
      <c r="E223" s="440"/>
      <c r="F223" s="220"/>
      <c r="G223" s="220"/>
      <c r="H223" s="220"/>
      <c r="I223" s="220"/>
      <c r="J223" s="597"/>
      <c r="K223" s="632"/>
      <c r="L223" s="632"/>
      <c r="M223" s="632"/>
      <c r="N223" s="632"/>
      <c r="O223" s="632"/>
    </row>
    <row r="224" spans="1:15" ht="15.75" x14ac:dyDescent="0.25">
      <c r="A224" s="1073"/>
      <c r="B224" s="1381"/>
      <c r="C224" s="1520"/>
      <c r="D224" s="407" t="s">
        <v>328</v>
      </c>
      <c r="E224" s="440"/>
      <c r="F224" s="220"/>
      <c r="G224" s="220"/>
      <c r="H224" s="220"/>
      <c r="I224" s="220"/>
      <c r="J224" s="597"/>
      <c r="K224" s="632"/>
      <c r="L224" s="632"/>
      <c r="M224" s="632"/>
      <c r="N224" s="632"/>
      <c r="O224" s="632"/>
    </row>
    <row r="225" spans="1:15" ht="15.75" x14ac:dyDescent="0.25">
      <c r="A225" s="1073"/>
      <c r="B225" s="1381"/>
      <c r="C225" s="1520"/>
      <c r="D225" s="407"/>
      <c r="E225" s="440"/>
      <c r="F225" s="220"/>
      <c r="G225" s="220"/>
      <c r="H225" s="220"/>
      <c r="I225" s="220"/>
      <c r="J225" s="597"/>
      <c r="K225" s="632"/>
      <c r="L225" s="632"/>
      <c r="M225" s="632"/>
      <c r="N225" s="632"/>
      <c r="O225" s="632"/>
    </row>
    <row r="226" spans="1:15" ht="15.75" x14ac:dyDescent="0.25">
      <c r="A226" s="1073"/>
      <c r="B226" s="1381"/>
      <c r="C226" s="1520"/>
      <c r="D226" s="407" t="s">
        <v>1323</v>
      </c>
      <c r="E226" s="440"/>
      <c r="F226" s="220"/>
      <c r="G226" s="220"/>
      <c r="H226" s="220"/>
      <c r="I226" s="220"/>
      <c r="J226" s="597"/>
      <c r="K226" s="632"/>
      <c r="L226" s="632"/>
      <c r="M226" s="632"/>
      <c r="N226" s="632"/>
      <c r="O226" s="632"/>
    </row>
    <row r="227" spans="1:15" ht="15.75" x14ac:dyDescent="0.25">
      <c r="A227" s="1073"/>
      <c r="B227" s="1381"/>
      <c r="C227" s="1520"/>
      <c r="D227" s="407" t="s">
        <v>10</v>
      </c>
      <c r="E227" s="440"/>
      <c r="F227" s="220"/>
      <c r="G227" s="220"/>
      <c r="H227" s="220"/>
      <c r="I227" s="220"/>
      <c r="J227" s="597"/>
      <c r="K227" s="632"/>
      <c r="L227" s="632"/>
      <c r="M227" s="632"/>
      <c r="N227" s="632"/>
      <c r="O227" s="632"/>
    </row>
    <row r="228" spans="1:15" ht="15.75" x14ac:dyDescent="0.25">
      <c r="A228" s="1074"/>
      <c r="B228" s="1381"/>
      <c r="C228" s="1521"/>
      <c r="D228" s="407" t="s">
        <v>365</v>
      </c>
      <c r="E228" s="440"/>
      <c r="F228" s="220"/>
      <c r="G228" s="220"/>
      <c r="H228" s="220"/>
      <c r="I228" s="220"/>
      <c r="J228" s="597"/>
      <c r="K228" s="632"/>
      <c r="L228" s="632"/>
      <c r="M228" s="632"/>
      <c r="N228" s="632"/>
      <c r="O228" s="632"/>
    </row>
    <row r="229" spans="1:15" ht="15.75" x14ac:dyDescent="0.25">
      <c r="A229" s="1072"/>
      <c r="B229" s="1069" t="s">
        <v>1335</v>
      </c>
      <c r="C229" s="1519"/>
      <c r="D229" s="52" t="s">
        <v>49</v>
      </c>
      <c r="E229" s="440"/>
      <c r="F229" s="220"/>
      <c r="G229" s="220"/>
      <c r="H229" s="220"/>
      <c r="I229" s="220"/>
      <c r="J229" s="597"/>
      <c r="K229" s="632"/>
      <c r="L229" s="632"/>
      <c r="M229" s="632"/>
      <c r="N229" s="632"/>
      <c r="O229" s="632"/>
    </row>
    <row r="230" spans="1:15" ht="15.75" x14ac:dyDescent="0.25">
      <c r="A230" s="1073"/>
      <c r="B230" s="1070"/>
      <c r="C230" s="1520"/>
      <c r="D230" s="407" t="s">
        <v>328</v>
      </c>
      <c r="E230" s="52" t="s">
        <v>11</v>
      </c>
      <c r="F230" s="52" t="s">
        <v>11</v>
      </c>
      <c r="G230" s="52" t="s">
        <v>11</v>
      </c>
      <c r="H230" s="52" t="s">
        <v>11</v>
      </c>
      <c r="I230" s="52" t="s">
        <v>11</v>
      </c>
      <c r="J230" s="1215" t="s">
        <v>11</v>
      </c>
      <c r="K230" s="632"/>
      <c r="L230" s="632"/>
      <c r="M230" s="632"/>
      <c r="N230" s="632"/>
      <c r="O230" s="632"/>
    </row>
    <row r="231" spans="1:15" ht="15.75" x14ac:dyDescent="0.25">
      <c r="A231" s="1073"/>
      <c r="B231" s="1070"/>
      <c r="C231" s="1520"/>
      <c r="D231" s="407" t="s">
        <v>8</v>
      </c>
      <c r="E231" s="440" t="s">
        <v>11</v>
      </c>
      <c r="F231" s="52" t="s">
        <v>11</v>
      </c>
      <c r="G231" s="52" t="s">
        <v>11</v>
      </c>
      <c r="H231" s="52" t="s">
        <v>11</v>
      </c>
      <c r="I231" s="52" t="s">
        <v>11</v>
      </c>
      <c r="J231" s="1216"/>
      <c r="K231" s="632"/>
      <c r="L231" s="632"/>
      <c r="M231" s="632"/>
      <c r="N231" s="632"/>
      <c r="O231" s="632"/>
    </row>
    <row r="232" spans="1:15" ht="15.75" x14ac:dyDescent="0.25">
      <c r="A232" s="1073"/>
      <c r="B232" s="1070"/>
      <c r="C232" s="1520"/>
      <c r="D232" s="407" t="s">
        <v>9</v>
      </c>
      <c r="E232" s="52" t="s">
        <v>11</v>
      </c>
      <c r="F232" s="52" t="s">
        <v>11</v>
      </c>
      <c r="G232" s="52" t="s">
        <v>11</v>
      </c>
      <c r="H232" s="52" t="s">
        <v>11</v>
      </c>
      <c r="I232" s="52" t="s">
        <v>11</v>
      </c>
      <c r="J232" s="1216"/>
      <c r="K232" s="632"/>
      <c r="L232" s="632"/>
      <c r="M232" s="632"/>
      <c r="N232" s="632"/>
      <c r="O232" s="632"/>
    </row>
    <row r="233" spans="1:15" ht="15.75" x14ac:dyDescent="0.25">
      <c r="A233" s="1073"/>
      <c r="B233" s="1070"/>
      <c r="C233" s="1520"/>
      <c r="D233" s="407" t="s">
        <v>10</v>
      </c>
      <c r="E233" s="440" t="s">
        <v>11</v>
      </c>
      <c r="F233" s="52" t="s">
        <v>11</v>
      </c>
      <c r="G233" s="52" t="s">
        <v>11</v>
      </c>
      <c r="H233" s="52" t="s">
        <v>11</v>
      </c>
      <c r="I233" s="52" t="s">
        <v>11</v>
      </c>
      <c r="J233" s="1216"/>
      <c r="K233" s="632"/>
      <c r="L233" s="632"/>
      <c r="M233" s="632"/>
      <c r="N233" s="632"/>
      <c r="O233" s="632"/>
    </row>
    <row r="234" spans="1:15" ht="15.75" x14ac:dyDescent="0.25">
      <c r="A234" s="1073"/>
      <c r="B234" s="1070"/>
      <c r="C234" s="1520"/>
      <c r="D234" s="407" t="s">
        <v>60</v>
      </c>
      <c r="E234" s="440" t="s">
        <v>11</v>
      </c>
      <c r="F234" s="52" t="s">
        <v>11</v>
      </c>
      <c r="G234" s="52" t="s">
        <v>11</v>
      </c>
      <c r="H234" s="52" t="s">
        <v>11</v>
      </c>
      <c r="I234" s="52" t="s">
        <v>11</v>
      </c>
      <c r="J234" s="1216"/>
      <c r="K234" s="632"/>
      <c r="L234" s="632"/>
      <c r="M234" s="632"/>
      <c r="N234" s="632"/>
      <c r="O234" s="632"/>
    </row>
    <row r="235" spans="1:15" ht="15.75" x14ac:dyDescent="0.25">
      <c r="A235" s="1074"/>
      <c r="B235" s="1071"/>
      <c r="C235" s="1521"/>
      <c r="D235" s="407" t="s">
        <v>27</v>
      </c>
      <c r="E235" s="52" t="s">
        <v>11</v>
      </c>
      <c r="F235" s="52" t="s">
        <v>11</v>
      </c>
      <c r="G235" s="52" t="s">
        <v>11</v>
      </c>
      <c r="H235" s="52" t="s">
        <v>11</v>
      </c>
      <c r="I235" s="52" t="s">
        <v>11</v>
      </c>
      <c r="J235" s="1217"/>
      <c r="K235" s="632"/>
      <c r="L235" s="632"/>
      <c r="M235" s="632"/>
      <c r="N235" s="632"/>
      <c r="O235" s="632"/>
    </row>
    <row r="236" spans="1:15" ht="25.5" x14ac:dyDescent="0.25">
      <c r="A236" s="665" t="s">
        <v>44</v>
      </c>
      <c r="B236" s="622" t="s">
        <v>370</v>
      </c>
      <c r="C236" s="220" t="s">
        <v>11</v>
      </c>
      <c r="D236" s="652" t="s">
        <v>33</v>
      </c>
      <c r="E236" s="440" t="s">
        <v>11</v>
      </c>
      <c r="F236" s="220"/>
      <c r="G236" s="220" t="s">
        <v>11</v>
      </c>
      <c r="H236" s="220" t="s">
        <v>11</v>
      </c>
      <c r="I236" s="220" t="s">
        <v>11</v>
      </c>
      <c r="J236" s="597" t="s">
        <v>11</v>
      </c>
      <c r="K236" s="632"/>
      <c r="L236" s="632"/>
      <c r="M236" s="632"/>
      <c r="N236" s="632"/>
      <c r="O236" s="632"/>
    </row>
    <row r="237" spans="1:15" ht="15.75" x14ac:dyDescent="0.25">
      <c r="A237" s="1510"/>
      <c r="B237" s="1381" t="s">
        <v>776</v>
      </c>
      <c r="C237" s="1518" t="s">
        <v>11</v>
      </c>
      <c r="D237" s="220" t="s">
        <v>49</v>
      </c>
      <c r="E237" s="440" t="s">
        <v>11</v>
      </c>
      <c r="F237" s="220" t="s">
        <v>11</v>
      </c>
      <c r="G237" s="220" t="s">
        <v>11</v>
      </c>
      <c r="H237" s="220" t="s">
        <v>11</v>
      </c>
      <c r="I237" s="220" t="s">
        <v>11</v>
      </c>
      <c r="J237" s="597" t="s">
        <v>11</v>
      </c>
      <c r="K237" s="632"/>
      <c r="L237" s="632"/>
      <c r="M237" s="632"/>
      <c r="N237" s="632"/>
      <c r="O237" s="632"/>
    </row>
    <row r="238" spans="1:15" ht="15.75" x14ac:dyDescent="0.25">
      <c r="A238" s="1510"/>
      <c r="B238" s="1381"/>
      <c r="C238" s="1518"/>
      <c r="D238" s="652" t="s">
        <v>328</v>
      </c>
      <c r="E238" s="52" t="s">
        <v>11</v>
      </c>
      <c r="F238" s="220" t="s">
        <v>11</v>
      </c>
      <c r="G238" s="220" t="s">
        <v>11</v>
      </c>
      <c r="H238" s="220" t="s">
        <v>11</v>
      </c>
      <c r="I238" s="220" t="s">
        <v>11</v>
      </c>
      <c r="J238" s="597" t="s">
        <v>11</v>
      </c>
      <c r="K238" s="632"/>
      <c r="L238" s="632"/>
      <c r="M238" s="632"/>
      <c r="N238" s="632"/>
      <c r="O238" s="632"/>
    </row>
    <row r="239" spans="1:15" ht="15.75" x14ac:dyDescent="0.25">
      <c r="A239" s="1510"/>
      <c r="B239" s="1381"/>
      <c r="C239" s="1518"/>
      <c r="D239" s="652" t="s">
        <v>1323</v>
      </c>
      <c r="E239" s="52"/>
      <c r="F239" s="220"/>
      <c r="G239" s="220"/>
      <c r="H239" s="220"/>
      <c r="I239" s="220"/>
      <c r="J239" s="597"/>
      <c r="K239" s="632"/>
      <c r="L239" s="632"/>
      <c r="M239" s="632"/>
      <c r="N239" s="632"/>
      <c r="O239" s="632"/>
    </row>
    <row r="240" spans="1:15" ht="15.75" x14ac:dyDescent="0.25">
      <c r="A240" s="1510"/>
      <c r="B240" s="1381"/>
      <c r="C240" s="1518"/>
      <c r="D240" s="652" t="s">
        <v>10</v>
      </c>
      <c r="E240" s="52" t="s">
        <v>11</v>
      </c>
      <c r="F240" s="220" t="s">
        <v>11</v>
      </c>
      <c r="G240" s="220" t="s">
        <v>11</v>
      </c>
      <c r="H240" s="220" t="s">
        <v>11</v>
      </c>
      <c r="I240" s="220" t="s">
        <v>11</v>
      </c>
      <c r="J240" s="597" t="s">
        <v>11</v>
      </c>
      <c r="K240" s="632"/>
      <c r="L240" s="632"/>
      <c r="M240" s="632"/>
      <c r="N240" s="632"/>
      <c r="O240" s="632"/>
    </row>
    <row r="241" spans="1:15" ht="15.75" x14ac:dyDescent="0.25">
      <c r="A241" s="1510"/>
      <c r="B241" s="1381"/>
      <c r="C241" s="1518"/>
      <c r="D241" s="652" t="s">
        <v>365</v>
      </c>
      <c r="E241" s="52" t="s">
        <v>11</v>
      </c>
      <c r="F241" s="220" t="s">
        <v>11</v>
      </c>
      <c r="G241" s="220" t="s">
        <v>11</v>
      </c>
      <c r="H241" s="220" t="s">
        <v>11</v>
      </c>
      <c r="I241" s="220" t="s">
        <v>11</v>
      </c>
      <c r="J241" s="597" t="s">
        <v>11</v>
      </c>
      <c r="K241" s="632"/>
      <c r="L241" s="632"/>
      <c r="M241" s="632"/>
      <c r="N241" s="632"/>
      <c r="O241" s="632"/>
    </row>
    <row r="242" spans="1:15" ht="15.75" x14ac:dyDescent="0.25">
      <c r="A242" s="666"/>
      <c r="B242" s="667"/>
      <c r="C242" s="668"/>
      <c r="D242" s="669"/>
      <c r="E242" s="210"/>
      <c r="F242" s="668"/>
      <c r="G242" s="668"/>
      <c r="H242" s="210"/>
      <c r="I242" s="670"/>
      <c r="J242" s="671"/>
      <c r="K242" s="632"/>
      <c r="L242" s="632"/>
      <c r="M242" s="632"/>
      <c r="N242" s="632"/>
      <c r="O242" s="632"/>
    </row>
    <row r="243" spans="1:15" ht="15.75" x14ac:dyDescent="0.25">
      <c r="A243" s="1287" t="s">
        <v>18</v>
      </c>
      <c r="B243" s="1287"/>
      <c r="C243" s="1287"/>
      <c r="D243" s="1287"/>
      <c r="E243" s="1287"/>
      <c r="F243" s="1287"/>
      <c r="G243" s="1287"/>
      <c r="H243" s="1287"/>
      <c r="I243" s="1287"/>
      <c r="J243" s="671"/>
      <c r="K243" s="632"/>
      <c r="L243" s="632"/>
      <c r="M243" s="632"/>
      <c r="N243" s="632"/>
      <c r="O243" s="632"/>
    </row>
    <row r="244" spans="1:15" x14ac:dyDescent="0.25">
      <c r="A244" s="1308" t="s">
        <v>0</v>
      </c>
      <c r="B244" s="1215" t="s">
        <v>19</v>
      </c>
      <c r="C244" s="1310" t="s">
        <v>20</v>
      </c>
      <c r="D244" s="1311" t="s">
        <v>1416</v>
      </c>
      <c r="E244" s="1312"/>
      <c r="F244" s="1315">
        <v>2023</v>
      </c>
      <c r="G244" s="1316"/>
      <c r="H244" s="1316"/>
      <c r="I244" s="1317"/>
      <c r="J244" s="1310" t="s">
        <v>21</v>
      </c>
      <c r="K244" s="632"/>
      <c r="L244" s="632"/>
      <c r="M244" s="632"/>
      <c r="N244" s="632"/>
      <c r="O244" s="632"/>
    </row>
    <row r="245" spans="1:15" x14ac:dyDescent="0.25">
      <c r="A245" s="1308"/>
      <c r="B245" s="1217"/>
      <c r="C245" s="1310"/>
      <c r="D245" s="1313"/>
      <c r="E245" s="1314"/>
      <c r="F245" s="1310" t="s">
        <v>22</v>
      </c>
      <c r="G245" s="1310"/>
      <c r="H245" s="1278" t="s">
        <v>24</v>
      </c>
      <c r="I245" s="1279"/>
      <c r="J245" s="1310"/>
      <c r="K245" s="632"/>
      <c r="L245" s="632"/>
      <c r="M245" s="632"/>
      <c r="N245" s="632"/>
      <c r="O245" s="632"/>
    </row>
    <row r="246" spans="1:15" x14ac:dyDescent="0.25">
      <c r="A246" s="672">
        <v>1</v>
      </c>
      <c r="B246" s="673">
        <v>2</v>
      </c>
      <c r="C246" s="674">
        <v>3</v>
      </c>
      <c r="D246" s="1292">
        <v>4</v>
      </c>
      <c r="E246" s="1293"/>
      <c r="F246" s="1318">
        <v>5</v>
      </c>
      <c r="G246" s="1318"/>
      <c r="H246" s="1292">
        <v>6</v>
      </c>
      <c r="I246" s="1293"/>
      <c r="J246" s="675">
        <v>7</v>
      </c>
      <c r="K246" s="632"/>
      <c r="L246" s="632"/>
      <c r="M246" s="632"/>
      <c r="N246" s="632"/>
      <c r="O246" s="632"/>
    </row>
    <row r="247" spans="1:15" ht="26.25" x14ac:dyDescent="0.25">
      <c r="A247" s="676">
        <v>1</v>
      </c>
      <c r="B247" s="677" t="s">
        <v>371</v>
      </c>
      <c r="C247" s="678" t="s">
        <v>372</v>
      </c>
      <c r="D247" s="1278" t="s">
        <v>11</v>
      </c>
      <c r="E247" s="1279"/>
      <c r="F247" s="1098">
        <v>0</v>
      </c>
      <c r="G247" s="1098"/>
      <c r="H247" s="1278" t="s">
        <v>11</v>
      </c>
      <c r="I247" s="1279"/>
      <c r="J247" s="679" t="s">
        <v>11</v>
      </c>
      <c r="K247" s="632"/>
      <c r="L247" s="632"/>
      <c r="M247" s="632"/>
      <c r="N247" s="632"/>
      <c r="O247" s="632"/>
    </row>
    <row r="248" spans="1:15" ht="15.75" x14ac:dyDescent="0.25">
      <c r="A248" s="676">
        <v>2</v>
      </c>
      <c r="B248" s="680" t="s">
        <v>373</v>
      </c>
      <c r="C248" s="678"/>
      <c r="D248" s="1278"/>
      <c r="E248" s="1279"/>
      <c r="F248" s="1098"/>
      <c r="G248" s="1098"/>
      <c r="H248" s="1278"/>
      <c r="I248" s="1279"/>
      <c r="J248" s="681"/>
      <c r="K248" s="632"/>
      <c r="L248" s="632"/>
      <c r="M248" s="632"/>
      <c r="N248" s="632"/>
      <c r="O248" s="632"/>
    </row>
    <row r="249" spans="1:15" ht="15.75" x14ac:dyDescent="0.25">
      <c r="A249" s="676" t="s">
        <v>34</v>
      </c>
      <c r="B249" s="682" t="s">
        <v>374</v>
      </c>
      <c r="C249" s="678" t="s">
        <v>33</v>
      </c>
      <c r="D249" s="1278" t="s">
        <v>11</v>
      </c>
      <c r="E249" s="1279"/>
      <c r="F249" s="1098">
        <v>0</v>
      </c>
      <c r="G249" s="1098"/>
      <c r="H249" s="1278" t="s">
        <v>11</v>
      </c>
      <c r="I249" s="1279"/>
      <c r="J249" s="683" t="s">
        <v>11</v>
      </c>
      <c r="K249" s="632"/>
      <c r="L249" s="632"/>
      <c r="M249" s="632"/>
      <c r="N249" s="632"/>
      <c r="O249" s="632"/>
    </row>
    <row r="250" spans="1:15" ht="15.75" x14ac:dyDescent="0.25">
      <c r="A250" s="676" t="s">
        <v>44</v>
      </c>
      <c r="B250" s="682" t="s">
        <v>375</v>
      </c>
      <c r="C250" s="678" t="s">
        <v>372</v>
      </c>
      <c r="D250" s="1278" t="s">
        <v>11</v>
      </c>
      <c r="E250" s="1279"/>
      <c r="F250" s="1098">
        <v>0</v>
      </c>
      <c r="G250" s="1098"/>
      <c r="H250" s="1278" t="s">
        <v>11</v>
      </c>
      <c r="I250" s="1279"/>
      <c r="J250" s="679" t="s">
        <v>11</v>
      </c>
      <c r="K250" s="632"/>
      <c r="L250" s="632"/>
      <c r="M250" s="632"/>
      <c r="N250" s="632"/>
      <c r="O250" s="632"/>
    </row>
    <row r="251" spans="1:15" ht="15.75" x14ac:dyDescent="0.25">
      <c r="A251" s="676" t="s">
        <v>45</v>
      </c>
      <c r="B251" s="682" t="s">
        <v>376</v>
      </c>
      <c r="C251" s="678" t="s">
        <v>49</v>
      </c>
      <c r="D251" s="1278" t="s">
        <v>11</v>
      </c>
      <c r="E251" s="1279"/>
      <c r="F251" s="1098">
        <v>0</v>
      </c>
      <c r="G251" s="1098"/>
      <c r="H251" s="1278" t="s">
        <v>11</v>
      </c>
      <c r="I251" s="1279"/>
      <c r="J251" s="681" t="s">
        <v>11</v>
      </c>
      <c r="K251" s="632"/>
      <c r="L251" s="632"/>
      <c r="M251" s="632"/>
      <c r="N251" s="632"/>
      <c r="O251" s="632"/>
    </row>
    <row r="252" spans="1:15" ht="15.75" x14ac:dyDescent="0.25">
      <c r="A252" s="676" t="s">
        <v>46</v>
      </c>
      <c r="B252" s="682" t="s">
        <v>377</v>
      </c>
      <c r="C252" s="678" t="s">
        <v>33</v>
      </c>
      <c r="D252" s="1278" t="s">
        <v>11</v>
      </c>
      <c r="E252" s="1279"/>
      <c r="F252" s="1098">
        <v>0</v>
      </c>
      <c r="G252" s="1098"/>
      <c r="H252" s="1278" t="s">
        <v>11</v>
      </c>
      <c r="I252" s="1279"/>
      <c r="J252" s="681" t="s">
        <v>11</v>
      </c>
      <c r="K252" s="632"/>
      <c r="L252" s="632"/>
      <c r="M252" s="632"/>
      <c r="N252" s="632"/>
      <c r="O252" s="632"/>
    </row>
    <row r="253" spans="1:15" ht="15.75" x14ac:dyDescent="0.25">
      <c r="A253" s="676" t="s">
        <v>47</v>
      </c>
      <c r="B253" s="682" t="s">
        <v>378</v>
      </c>
      <c r="C253" s="678" t="s">
        <v>49</v>
      </c>
      <c r="D253" s="1278" t="s">
        <v>11</v>
      </c>
      <c r="E253" s="1279"/>
      <c r="F253" s="1098">
        <v>0</v>
      </c>
      <c r="G253" s="1098"/>
      <c r="H253" s="1278" t="s">
        <v>11</v>
      </c>
      <c r="I253" s="1279"/>
      <c r="J253" s="684" t="s">
        <v>11</v>
      </c>
      <c r="K253" s="632"/>
      <c r="L253" s="632"/>
      <c r="M253" s="632"/>
      <c r="N253" s="632"/>
      <c r="O253" s="632"/>
    </row>
    <row r="254" spans="1:15" ht="15.75" x14ac:dyDescent="0.25">
      <c r="A254" s="676" t="s">
        <v>120</v>
      </c>
      <c r="B254" s="682" t="s">
        <v>379</v>
      </c>
      <c r="C254" s="678" t="s">
        <v>380</v>
      </c>
      <c r="D254" s="1278" t="s">
        <v>11</v>
      </c>
      <c r="E254" s="1279"/>
      <c r="F254" s="1098">
        <v>0</v>
      </c>
      <c r="G254" s="1098"/>
      <c r="H254" s="1278" t="s">
        <v>11</v>
      </c>
      <c r="I254" s="1279"/>
      <c r="J254" s="684" t="s">
        <v>11</v>
      </c>
      <c r="K254" s="632"/>
      <c r="L254" s="632"/>
      <c r="M254" s="632"/>
      <c r="N254" s="632"/>
      <c r="O254" s="632"/>
    </row>
    <row r="255" spans="1:15" ht="15.75" x14ac:dyDescent="0.25">
      <c r="A255" s="676" t="s">
        <v>491</v>
      </c>
      <c r="B255" s="682" t="s">
        <v>1345</v>
      </c>
      <c r="C255" s="678" t="s">
        <v>248</v>
      </c>
      <c r="D255" s="1278" t="s">
        <v>11</v>
      </c>
      <c r="E255" s="1279"/>
      <c r="F255" s="1281">
        <v>0</v>
      </c>
      <c r="G255" s="1282"/>
      <c r="H255" s="1276" t="s">
        <v>11</v>
      </c>
      <c r="I255" s="1517"/>
      <c r="J255" s="684" t="s">
        <v>11</v>
      </c>
      <c r="K255" s="632"/>
      <c r="L255" s="632"/>
      <c r="M255" s="632"/>
      <c r="N255" s="632"/>
      <c r="O255" s="632"/>
    </row>
    <row r="256" spans="1:15" ht="15.75" x14ac:dyDescent="0.25">
      <c r="A256" s="676" t="s">
        <v>282</v>
      </c>
      <c r="B256" s="682" t="s">
        <v>381</v>
      </c>
      <c r="C256" s="678" t="s">
        <v>49</v>
      </c>
      <c r="D256" s="1276" t="s">
        <v>11</v>
      </c>
      <c r="E256" s="1277"/>
      <c r="F256" s="1098">
        <v>0</v>
      </c>
      <c r="G256" s="1098"/>
      <c r="H256" s="1276" t="s">
        <v>11</v>
      </c>
      <c r="I256" s="1277"/>
      <c r="J256" s="681" t="s">
        <v>11</v>
      </c>
      <c r="K256" s="632"/>
      <c r="L256" s="632"/>
      <c r="M256" s="632"/>
      <c r="N256" s="632"/>
      <c r="O256" s="632"/>
    </row>
    <row r="257" spans="1:15" x14ac:dyDescent="0.25">
      <c r="A257" s="632"/>
      <c r="B257" s="632"/>
      <c r="C257" s="632"/>
      <c r="D257" s="632"/>
      <c r="E257" s="632"/>
      <c r="F257" s="632"/>
      <c r="G257" s="632"/>
      <c r="H257" s="633"/>
      <c r="I257" s="632"/>
      <c r="J257" s="632"/>
      <c r="K257" s="632"/>
      <c r="L257" s="632"/>
      <c r="M257" s="632"/>
      <c r="N257" s="632"/>
      <c r="O257" s="632"/>
    </row>
    <row r="258" spans="1:15" x14ac:dyDescent="0.25">
      <c r="A258" s="632"/>
      <c r="B258" s="632"/>
      <c r="C258" s="632"/>
      <c r="D258" s="632"/>
      <c r="E258" s="632"/>
      <c r="F258" s="632"/>
      <c r="G258" s="632"/>
      <c r="H258" s="633"/>
      <c r="I258" s="632"/>
      <c r="J258" s="632"/>
      <c r="K258" s="632"/>
      <c r="L258" s="632"/>
      <c r="M258" s="632"/>
      <c r="N258" s="632"/>
      <c r="O258" s="632"/>
    </row>
    <row r="259" spans="1:15" ht="51" x14ac:dyDescent="0.25">
      <c r="A259" s="634" t="s">
        <v>0</v>
      </c>
      <c r="B259" s="685" t="s">
        <v>1</v>
      </c>
      <c r="C259" s="636" t="s">
        <v>4</v>
      </c>
      <c r="D259" s="1300" t="s">
        <v>2</v>
      </c>
      <c r="E259" s="1301"/>
      <c r="F259" s="637" t="s">
        <v>5</v>
      </c>
      <c r="G259" s="637" t="s">
        <v>12</v>
      </c>
      <c r="H259" s="637" t="s">
        <v>3</v>
      </c>
      <c r="I259" s="638" t="s">
        <v>6</v>
      </c>
      <c r="J259" s="597" t="s">
        <v>7</v>
      </c>
      <c r="K259" s="632"/>
      <c r="L259" s="632"/>
      <c r="M259" s="632"/>
      <c r="N259" s="632"/>
      <c r="O259" s="632"/>
    </row>
    <row r="260" spans="1:15" ht="15.75" x14ac:dyDescent="0.25">
      <c r="A260" s="686">
        <v>1</v>
      </c>
      <c r="B260" s="687">
        <v>2</v>
      </c>
      <c r="C260" s="621">
        <v>3</v>
      </c>
      <c r="D260" s="1297">
        <v>4</v>
      </c>
      <c r="E260" s="1298"/>
      <c r="F260" s="440">
        <v>5</v>
      </c>
      <c r="G260" s="440">
        <v>6</v>
      </c>
      <c r="H260" s="52">
        <v>7</v>
      </c>
      <c r="I260" s="688">
        <v>8</v>
      </c>
      <c r="J260" s="597">
        <v>9</v>
      </c>
      <c r="K260" s="632"/>
      <c r="L260" s="632"/>
      <c r="M260" s="632"/>
      <c r="N260" s="632"/>
      <c r="O260" s="632"/>
    </row>
    <row r="261" spans="1:15" ht="15" customHeight="1" x14ac:dyDescent="0.25">
      <c r="A261" s="689"/>
      <c r="B261" s="690"/>
      <c r="C261" s="691"/>
      <c r="D261" s="692"/>
      <c r="E261" s="693">
        <f>E262</f>
        <v>150</v>
      </c>
      <c r="F261" s="693">
        <f>F262</f>
        <v>150</v>
      </c>
      <c r="G261" s="693">
        <f>G262</f>
        <v>0</v>
      </c>
      <c r="H261" s="693">
        <f>H262</f>
        <v>0</v>
      </c>
      <c r="I261" s="694">
        <f>I262</f>
        <v>0</v>
      </c>
      <c r="J261" s="695"/>
      <c r="K261" s="632"/>
      <c r="L261" s="632"/>
      <c r="M261" s="632"/>
      <c r="N261" s="632"/>
      <c r="O261" s="632"/>
    </row>
    <row r="262" spans="1:15" ht="66" customHeight="1" x14ac:dyDescent="0.25">
      <c r="A262" s="626" t="s">
        <v>34</v>
      </c>
      <c r="B262" s="501" t="s">
        <v>1158</v>
      </c>
      <c r="C262" s="186" t="s">
        <v>382</v>
      </c>
      <c r="D262" s="187" t="s">
        <v>10</v>
      </c>
      <c r="E262" s="188">
        <f>E272+E277+E280</f>
        <v>150</v>
      </c>
      <c r="F262" s="188">
        <f>F272+F277+F280</f>
        <v>150</v>
      </c>
      <c r="G262" s="188">
        <f>G272</f>
        <v>0</v>
      </c>
      <c r="H262" s="188">
        <f>H272+H277+H280</f>
        <v>0</v>
      </c>
      <c r="I262" s="442">
        <v>0</v>
      </c>
      <c r="J262" s="696" t="s">
        <v>1538</v>
      </c>
      <c r="K262" s="632"/>
      <c r="L262" s="632"/>
      <c r="M262" s="632"/>
      <c r="N262" s="632"/>
      <c r="O262" s="632"/>
    </row>
    <row r="263" spans="1:15" ht="76.5" x14ac:dyDescent="0.25">
      <c r="A263" s="621" t="s">
        <v>72</v>
      </c>
      <c r="B263" s="189" t="s">
        <v>661</v>
      </c>
      <c r="C263" s="621" t="s">
        <v>11</v>
      </c>
      <c r="D263" s="621" t="s">
        <v>11</v>
      </c>
      <c r="E263" s="621" t="s">
        <v>11</v>
      </c>
      <c r="F263" s="621" t="s">
        <v>11</v>
      </c>
      <c r="G263" s="621" t="s">
        <v>11</v>
      </c>
      <c r="H263" s="52" t="s">
        <v>11</v>
      </c>
      <c r="I263" s="621" t="s">
        <v>11</v>
      </c>
      <c r="J263" s="597" t="s">
        <v>663</v>
      </c>
      <c r="K263" s="632"/>
      <c r="L263" s="632"/>
      <c r="M263" s="632"/>
      <c r="N263" s="632"/>
      <c r="O263" s="632"/>
    </row>
    <row r="264" spans="1:15" ht="25.5" x14ac:dyDescent="0.25">
      <c r="A264" s="621"/>
      <c r="B264" s="697" t="s">
        <v>69</v>
      </c>
      <c r="C264" s="621" t="s">
        <v>11</v>
      </c>
      <c r="D264" s="621" t="s">
        <v>11</v>
      </c>
      <c r="E264" s="621" t="s">
        <v>11</v>
      </c>
      <c r="F264" s="621" t="s">
        <v>11</v>
      </c>
      <c r="G264" s="621" t="s">
        <v>11</v>
      </c>
      <c r="H264" s="52" t="s">
        <v>11</v>
      </c>
      <c r="I264" s="621" t="s">
        <v>11</v>
      </c>
      <c r="J264" s="597" t="s">
        <v>665</v>
      </c>
      <c r="K264" s="632"/>
      <c r="L264" s="632"/>
      <c r="M264" s="632"/>
      <c r="N264" s="632"/>
      <c r="O264" s="632"/>
    </row>
    <row r="265" spans="1:15" ht="15.75" x14ac:dyDescent="0.25">
      <c r="A265" s="621"/>
      <c r="B265" s="697" t="s">
        <v>70</v>
      </c>
      <c r="C265" s="621" t="s">
        <v>11</v>
      </c>
      <c r="D265" s="621" t="s">
        <v>11</v>
      </c>
      <c r="E265" s="621" t="s">
        <v>11</v>
      </c>
      <c r="F265" s="621" t="s">
        <v>11</v>
      </c>
      <c r="G265" s="621" t="s">
        <v>11</v>
      </c>
      <c r="H265" s="52" t="s">
        <v>11</v>
      </c>
      <c r="I265" s="621" t="s">
        <v>11</v>
      </c>
      <c r="J265" s="597" t="s">
        <v>665</v>
      </c>
      <c r="K265" s="632"/>
      <c r="L265" s="632"/>
      <c r="M265" s="632"/>
      <c r="N265" s="632"/>
      <c r="O265" s="632"/>
    </row>
    <row r="266" spans="1:15" ht="25.5" x14ac:dyDescent="0.25">
      <c r="A266" s="621" t="s">
        <v>73</v>
      </c>
      <c r="B266" s="697" t="s">
        <v>71</v>
      </c>
      <c r="C266" s="621" t="s">
        <v>11</v>
      </c>
      <c r="D266" s="621" t="s">
        <v>11</v>
      </c>
      <c r="E266" s="621" t="s">
        <v>11</v>
      </c>
      <c r="F266" s="621" t="s">
        <v>11</v>
      </c>
      <c r="G266" s="621" t="s">
        <v>11</v>
      </c>
      <c r="H266" s="52" t="s">
        <v>11</v>
      </c>
      <c r="I266" s="621" t="s">
        <v>11</v>
      </c>
      <c r="J266" s="597" t="s">
        <v>665</v>
      </c>
      <c r="K266" s="632"/>
      <c r="L266" s="632"/>
      <c r="M266" s="632"/>
      <c r="N266" s="632"/>
      <c r="O266" s="632"/>
    </row>
    <row r="267" spans="1:15" ht="51.75" x14ac:dyDescent="0.25">
      <c r="A267" s="621"/>
      <c r="B267" s="698" t="s">
        <v>74</v>
      </c>
      <c r="C267" s="621" t="s">
        <v>11</v>
      </c>
      <c r="D267" s="621" t="s">
        <v>11</v>
      </c>
      <c r="E267" s="621" t="s">
        <v>11</v>
      </c>
      <c r="F267" s="621" t="s">
        <v>11</v>
      </c>
      <c r="G267" s="621" t="s">
        <v>11</v>
      </c>
      <c r="H267" s="52" t="s">
        <v>11</v>
      </c>
      <c r="I267" s="621" t="s">
        <v>11</v>
      </c>
      <c r="J267" s="597" t="s">
        <v>665</v>
      </c>
      <c r="K267" s="632"/>
      <c r="L267" s="632"/>
      <c r="M267" s="632"/>
      <c r="N267" s="632"/>
      <c r="O267" s="632"/>
    </row>
    <row r="268" spans="1:15" ht="64.5" x14ac:dyDescent="0.25">
      <c r="A268" s="621"/>
      <c r="B268" s="698" t="s">
        <v>75</v>
      </c>
      <c r="C268" s="621" t="s">
        <v>11</v>
      </c>
      <c r="D268" s="621" t="s">
        <v>11</v>
      </c>
      <c r="E268" s="621" t="s">
        <v>11</v>
      </c>
      <c r="F268" s="621" t="s">
        <v>11</v>
      </c>
      <c r="G268" s="621" t="s">
        <v>11</v>
      </c>
      <c r="H268" s="52" t="s">
        <v>11</v>
      </c>
      <c r="I268" s="621" t="s">
        <v>11</v>
      </c>
      <c r="J268" s="597" t="s">
        <v>665</v>
      </c>
      <c r="K268" s="632"/>
      <c r="L268" s="632"/>
      <c r="M268" s="632"/>
      <c r="N268" s="632"/>
      <c r="O268" s="632"/>
    </row>
    <row r="269" spans="1:15" ht="15.75" x14ac:dyDescent="0.25">
      <c r="A269" s="621" t="s">
        <v>77</v>
      </c>
      <c r="B269" s="698" t="s">
        <v>76</v>
      </c>
      <c r="C269" s="621" t="s">
        <v>11</v>
      </c>
      <c r="D269" s="621" t="s">
        <v>11</v>
      </c>
      <c r="E269" s="621" t="s">
        <v>11</v>
      </c>
      <c r="F269" s="621" t="s">
        <v>11</v>
      </c>
      <c r="G269" s="621" t="s">
        <v>11</v>
      </c>
      <c r="H269" s="52" t="s">
        <v>11</v>
      </c>
      <c r="I269" s="621" t="s">
        <v>11</v>
      </c>
      <c r="J269" s="597" t="s">
        <v>665</v>
      </c>
      <c r="K269" s="632"/>
      <c r="L269" s="632"/>
      <c r="M269" s="632"/>
      <c r="N269" s="632"/>
      <c r="O269" s="632"/>
    </row>
    <row r="270" spans="1:15" ht="51.75" x14ac:dyDescent="0.25">
      <c r="A270" s="621"/>
      <c r="B270" s="698" t="s">
        <v>78</v>
      </c>
      <c r="C270" s="621" t="s">
        <v>11</v>
      </c>
      <c r="D270" s="621" t="s">
        <v>11</v>
      </c>
      <c r="E270" s="621" t="s">
        <v>11</v>
      </c>
      <c r="F270" s="621" t="s">
        <v>11</v>
      </c>
      <c r="G270" s="621" t="s">
        <v>11</v>
      </c>
      <c r="H270" s="52" t="s">
        <v>11</v>
      </c>
      <c r="I270" s="621" t="s">
        <v>11</v>
      </c>
      <c r="J270" s="597" t="s">
        <v>665</v>
      </c>
      <c r="K270" s="632"/>
      <c r="L270" s="632"/>
      <c r="M270" s="632"/>
      <c r="N270" s="632"/>
      <c r="O270" s="632"/>
    </row>
    <row r="271" spans="1:15" ht="15.75" x14ac:dyDescent="0.25">
      <c r="A271" s="621"/>
      <c r="B271" s="698" t="s">
        <v>79</v>
      </c>
      <c r="C271" s="621" t="s">
        <v>11</v>
      </c>
      <c r="D271" s="621" t="s">
        <v>11</v>
      </c>
      <c r="E271" s="621" t="s">
        <v>11</v>
      </c>
      <c r="F271" s="621" t="s">
        <v>11</v>
      </c>
      <c r="G271" s="621" t="s">
        <v>11</v>
      </c>
      <c r="H271" s="52" t="s">
        <v>11</v>
      </c>
      <c r="I271" s="621" t="s">
        <v>11</v>
      </c>
      <c r="J271" s="597" t="s">
        <v>665</v>
      </c>
      <c r="K271" s="632"/>
      <c r="L271" s="632"/>
      <c r="M271" s="632"/>
      <c r="N271" s="632"/>
      <c r="O271" s="632"/>
    </row>
    <row r="272" spans="1:15" ht="15.75" x14ac:dyDescent="0.25">
      <c r="A272" s="621"/>
      <c r="B272" s="698" t="s">
        <v>80</v>
      </c>
      <c r="C272" s="621" t="s">
        <v>11</v>
      </c>
      <c r="D272" s="624" t="s">
        <v>10</v>
      </c>
      <c r="E272" s="55">
        <v>100</v>
      </c>
      <c r="F272" s="52">
        <v>100</v>
      </c>
      <c r="G272" s="52">
        <v>0</v>
      </c>
      <c r="H272" s="52">
        <v>0</v>
      </c>
      <c r="I272" s="699">
        <v>0</v>
      </c>
      <c r="J272" s="597" t="s">
        <v>664</v>
      </c>
      <c r="K272" s="632"/>
      <c r="L272" s="632"/>
      <c r="M272" s="632"/>
      <c r="N272" s="632"/>
      <c r="O272" s="632"/>
    </row>
    <row r="273" spans="1:15" ht="15.75" x14ac:dyDescent="0.25">
      <c r="A273" s="621"/>
      <c r="B273" s="698" t="s">
        <v>81</v>
      </c>
      <c r="C273" s="621" t="s">
        <v>11</v>
      </c>
      <c r="D273" s="621" t="s">
        <v>11</v>
      </c>
      <c r="E273" s="621" t="s">
        <v>11</v>
      </c>
      <c r="F273" s="621" t="s">
        <v>11</v>
      </c>
      <c r="G273" s="621" t="s">
        <v>11</v>
      </c>
      <c r="H273" s="52" t="s">
        <v>11</v>
      </c>
      <c r="I273" s="621" t="s">
        <v>11</v>
      </c>
      <c r="J273" s="597" t="s">
        <v>665</v>
      </c>
      <c r="K273" s="632"/>
      <c r="L273" s="632"/>
      <c r="M273" s="632"/>
      <c r="N273" s="632"/>
      <c r="O273" s="632"/>
    </row>
    <row r="274" spans="1:15" ht="26.25" x14ac:dyDescent="0.25">
      <c r="A274" s="621" t="s">
        <v>83</v>
      </c>
      <c r="B274" s="698" t="s">
        <v>82</v>
      </c>
      <c r="C274" s="621" t="s">
        <v>11</v>
      </c>
      <c r="D274" s="621" t="s">
        <v>11</v>
      </c>
      <c r="E274" s="621" t="s">
        <v>11</v>
      </c>
      <c r="F274" s="621" t="s">
        <v>11</v>
      </c>
      <c r="G274" s="621" t="s">
        <v>11</v>
      </c>
      <c r="H274" s="52" t="s">
        <v>11</v>
      </c>
      <c r="I274" s="621" t="s">
        <v>11</v>
      </c>
      <c r="J274" s="597" t="s">
        <v>665</v>
      </c>
      <c r="K274" s="632"/>
      <c r="L274" s="632"/>
      <c r="M274" s="632"/>
      <c r="N274" s="632"/>
      <c r="O274" s="632"/>
    </row>
    <row r="275" spans="1:15" ht="26.25" x14ac:dyDescent="0.25">
      <c r="A275" s="621"/>
      <c r="B275" s="698" t="s">
        <v>84</v>
      </c>
      <c r="C275" s="621" t="s">
        <v>11</v>
      </c>
      <c r="D275" s="621" t="s">
        <v>11</v>
      </c>
      <c r="E275" s="621" t="s">
        <v>11</v>
      </c>
      <c r="F275" s="621" t="s">
        <v>11</v>
      </c>
      <c r="G275" s="621" t="s">
        <v>11</v>
      </c>
      <c r="H275" s="52" t="s">
        <v>11</v>
      </c>
      <c r="I275" s="621" t="s">
        <v>11</v>
      </c>
      <c r="J275" s="597" t="s">
        <v>665</v>
      </c>
      <c r="K275" s="632"/>
      <c r="L275" s="632"/>
      <c r="M275" s="632"/>
      <c r="N275" s="632"/>
      <c r="O275" s="632"/>
    </row>
    <row r="276" spans="1:15" ht="26.25" x14ac:dyDescent="0.25">
      <c r="A276" s="621" t="s">
        <v>85</v>
      </c>
      <c r="B276" s="698" t="s">
        <v>90</v>
      </c>
      <c r="C276" s="621" t="s">
        <v>11</v>
      </c>
      <c r="D276" s="621" t="s">
        <v>11</v>
      </c>
      <c r="E276" s="621" t="s">
        <v>11</v>
      </c>
      <c r="F276" s="621" t="s">
        <v>11</v>
      </c>
      <c r="G276" s="621" t="s">
        <v>11</v>
      </c>
      <c r="H276" s="52" t="s">
        <v>11</v>
      </c>
      <c r="I276" s="621" t="s">
        <v>11</v>
      </c>
      <c r="J276" s="597" t="s">
        <v>665</v>
      </c>
      <c r="K276" s="632"/>
      <c r="L276" s="632"/>
      <c r="M276" s="632"/>
      <c r="N276" s="632"/>
      <c r="O276" s="632"/>
    </row>
    <row r="277" spans="1:15" ht="39" x14ac:dyDescent="0.25">
      <c r="A277" s="621"/>
      <c r="B277" s="698" t="s">
        <v>86</v>
      </c>
      <c r="C277" s="621" t="s">
        <v>11</v>
      </c>
      <c r="D277" s="624" t="s">
        <v>10</v>
      </c>
      <c r="E277" s="55">
        <v>15</v>
      </c>
      <c r="F277" s="52">
        <v>15</v>
      </c>
      <c r="G277" s="52">
        <v>0</v>
      </c>
      <c r="H277" s="52">
        <v>0</v>
      </c>
      <c r="I277" s="699">
        <v>0</v>
      </c>
      <c r="J277" s="597" t="s">
        <v>666</v>
      </c>
      <c r="K277" s="632"/>
      <c r="L277" s="632"/>
      <c r="M277" s="632"/>
      <c r="N277" s="632"/>
      <c r="O277" s="632"/>
    </row>
    <row r="278" spans="1:15" ht="39" x14ac:dyDescent="0.25">
      <c r="A278" s="621"/>
      <c r="B278" s="698" t="s">
        <v>87</v>
      </c>
      <c r="C278" s="621" t="s">
        <v>11</v>
      </c>
      <c r="D278" s="621" t="s">
        <v>11</v>
      </c>
      <c r="E278" s="621" t="s">
        <v>11</v>
      </c>
      <c r="F278" s="621" t="s">
        <v>11</v>
      </c>
      <c r="G278" s="621" t="s">
        <v>11</v>
      </c>
      <c r="H278" s="52" t="s">
        <v>11</v>
      </c>
      <c r="I278" s="621" t="s">
        <v>11</v>
      </c>
      <c r="J278" s="597" t="s">
        <v>665</v>
      </c>
      <c r="K278" s="632"/>
      <c r="L278" s="632"/>
      <c r="M278" s="632"/>
      <c r="N278" s="632"/>
      <c r="O278" s="632"/>
    </row>
    <row r="279" spans="1:15" ht="26.25" x14ac:dyDescent="0.25">
      <c r="A279" s="621"/>
      <c r="B279" s="698" t="s">
        <v>88</v>
      </c>
      <c r="C279" s="621" t="s">
        <v>11</v>
      </c>
      <c r="D279" s="621" t="s">
        <v>11</v>
      </c>
      <c r="E279" s="621" t="s">
        <v>11</v>
      </c>
      <c r="F279" s="621" t="s">
        <v>11</v>
      </c>
      <c r="G279" s="621" t="s">
        <v>11</v>
      </c>
      <c r="H279" s="52" t="s">
        <v>11</v>
      </c>
      <c r="I279" s="621" t="s">
        <v>11</v>
      </c>
      <c r="J279" s="597" t="s">
        <v>665</v>
      </c>
      <c r="K279" s="632"/>
      <c r="L279" s="632"/>
      <c r="M279" s="632"/>
      <c r="N279" s="632"/>
      <c r="O279" s="632"/>
    </row>
    <row r="280" spans="1:15" ht="39" x14ac:dyDescent="0.25">
      <c r="A280" s="621"/>
      <c r="B280" s="698" t="s">
        <v>89</v>
      </c>
      <c r="C280" s="621" t="s">
        <v>11</v>
      </c>
      <c r="D280" s="624" t="s">
        <v>10</v>
      </c>
      <c r="E280" s="55">
        <v>35</v>
      </c>
      <c r="F280" s="52">
        <v>35</v>
      </c>
      <c r="G280" s="52">
        <v>0</v>
      </c>
      <c r="H280" s="52">
        <v>0</v>
      </c>
      <c r="I280" s="699">
        <v>0</v>
      </c>
      <c r="J280" s="597" t="s">
        <v>17</v>
      </c>
      <c r="K280" s="632"/>
      <c r="L280" s="632"/>
      <c r="M280" s="632"/>
      <c r="N280" s="632"/>
      <c r="O280" s="632"/>
    </row>
    <row r="281" spans="1:15" ht="15.75" x14ac:dyDescent="0.25">
      <c r="A281" s="700"/>
      <c r="B281" s="701"/>
      <c r="C281" s="702"/>
      <c r="D281" s="703"/>
      <c r="E281" s="704"/>
      <c r="F281" s="704"/>
      <c r="G281" s="704"/>
      <c r="H281" s="704"/>
      <c r="I281" s="705"/>
      <c r="J281" s="706"/>
      <c r="K281" s="632"/>
      <c r="L281" s="632"/>
      <c r="M281" s="632"/>
      <c r="N281" s="632"/>
      <c r="O281" s="632"/>
    </row>
    <row r="282" spans="1:15" ht="15.75" x14ac:dyDescent="0.25">
      <c r="A282" s="1287" t="s">
        <v>18</v>
      </c>
      <c r="B282" s="1287"/>
      <c r="C282" s="1287"/>
      <c r="D282" s="1287"/>
      <c r="E282" s="1287"/>
      <c r="F282" s="1287"/>
      <c r="G282" s="1287"/>
      <c r="H282" s="1287"/>
      <c r="I282" s="1287"/>
      <c r="J282" s="671"/>
      <c r="K282" s="632"/>
      <c r="L282" s="632"/>
      <c r="M282" s="632"/>
      <c r="N282" s="632"/>
      <c r="O282" s="632"/>
    </row>
    <row r="283" spans="1:15" ht="15" customHeight="1" x14ac:dyDescent="0.25">
      <c r="A283" s="1308" t="s">
        <v>0</v>
      </c>
      <c r="B283" s="1309" t="s">
        <v>19</v>
      </c>
      <c r="C283" s="1310" t="s">
        <v>20</v>
      </c>
      <c r="D283" s="1311" t="s">
        <v>1416</v>
      </c>
      <c r="E283" s="1312"/>
      <c r="F283" s="1315">
        <v>2023</v>
      </c>
      <c r="G283" s="1316"/>
      <c r="H283" s="1316"/>
      <c r="I283" s="1317"/>
      <c r="J283" s="1310" t="s">
        <v>21</v>
      </c>
      <c r="K283" s="632"/>
      <c r="L283" s="632"/>
      <c r="M283" s="632"/>
      <c r="N283" s="632"/>
      <c r="O283" s="632"/>
    </row>
    <row r="284" spans="1:15" x14ac:dyDescent="0.25">
      <c r="A284" s="1308"/>
      <c r="B284" s="1309"/>
      <c r="C284" s="1310"/>
      <c r="D284" s="1313"/>
      <c r="E284" s="1314"/>
      <c r="F284" s="1310" t="s">
        <v>22</v>
      </c>
      <c r="G284" s="1310"/>
      <c r="H284" s="1278" t="s">
        <v>24</v>
      </c>
      <c r="I284" s="1279"/>
      <c r="J284" s="1310"/>
      <c r="K284" s="632"/>
      <c r="L284" s="632"/>
      <c r="M284" s="632"/>
      <c r="N284" s="632"/>
      <c r="O284" s="632"/>
    </row>
    <row r="285" spans="1:15" x14ac:dyDescent="0.25">
      <c r="A285" s="707">
        <v>1</v>
      </c>
      <c r="B285" s="708">
        <v>2</v>
      </c>
      <c r="C285" s="674">
        <v>3</v>
      </c>
      <c r="D285" s="1292">
        <v>4</v>
      </c>
      <c r="E285" s="1293"/>
      <c r="F285" s="1318">
        <v>5</v>
      </c>
      <c r="G285" s="1318"/>
      <c r="H285" s="1292">
        <v>6</v>
      </c>
      <c r="I285" s="1293"/>
      <c r="J285" s="675">
        <v>7</v>
      </c>
      <c r="K285" s="632"/>
      <c r="L285" s="632"/>
      <c r="M285" s="632"/>
      <c r="N285" s="632"/>
      <c r="O285" s="632"/>
    </row>
    <row r="286" spans="1:15" ht="25.5" x14ac:dyDescent="0.25">
      <c r="A286" s="686" t="s">
        <v>42</v>
      </c>
      <c r="B286" s="682" t="s">
        <v>35</v>
      </c>
      <c r="C286" s="621" t="s">
        <v>49</v>
      </c>
      <c r="D286" s="1281">
        <v>766</v>
      </c>
      <c r="E286" s="1282"/>
      <c r="F286" s="1280">
        <v>835</v>
      </c>
      <c r="G286" s="1280"/>
      <c r="H286" s="1281">
        <v>847</v>
      </c>
      <c r="I286" s="1282"/>
      <c r="J286" s="597" t="s">
        <v>1417</v>
      </c>
      <c r="K286" s="632"/>
      <c r="L286" s="632"/>
      <c r="M286" s="632"/>
      <c r="N286" s="632"/>
      <c r="O286" s="632"/>
    </row>
    <row r="287" spans="1:15" ht="51" x14ac:dyDescent="0.25">
      <c r="A287" s="621" t="s">
        <v>43</v>
      </c>
      <c r="B287" s="682" t="s">
        <v>36</v>
      </c>
      <c r="C287" s="621" t="s">
        <v>50</v>
      </c>
      <c r="D287" s="1281">
        <v>1292</v>
      </c>
      <c r="E287" s="1282"/>
      <c r="F287" s="1280">
        <v>1360</v>
      </c>
      <c r="G287" s="1280"/>
      <c r="H287" s="1281">
        <v>1346</v>
      </c>
      <c r="I287" s="1282"/>
      <c r="J287" s="597" t="s">
        <v>1418</v>
      </c>
      <c r="K287" s="632"/>
      <c r="L287" s="632"/>
      <c r="M287" s="632"/>
      <c r="N287" s="632"/>
      <c r="O287" s="632"/>
    </row>
    <row r="288" spans="1:15" ht="15.75" customHeight="1" x14ac:dyDescent="0.25">
      <c r="A288" s="621" t="s">
        <v>34</v>
      </c>
      <c r="B288" s="682" t="s">
        <v>37</v>
      </c>
      <c r="C288" s="621" t="s">
        <v>49</v>
      </c>
      <c r="D288" s="1281">
        <v>32</v>
      </c>
      <c r="E288" s="1282"/>
      <c r="F288" s="1280">
        <v>15</v>
      </c>
      <c r="G288" s="1280"/>
      <c r="H288" s="1281">
        <v>22</v>
      </c>
      <c r="I288" s="1282"/>
      <c r="J288" s="709" t="s">
        <v>1419</v>
      </c>
      <c r="K288" s="632"/>
      <c r="L288" s="632"/>
      <c r="M288" s="632"/>
      <c r="N288" s="632"/>
      <c r="O288" s="632"/>
    </row>
    <row r="289" spans="1:15" ht="25.5" x14ac:dyDescent="0.25">
      <c r="A289" s="621" t="s">
        <v>44</v>
      </c>
      <c r="B289" s="682" t="s">
        <v>38</v>
      </c>
      <c r="C289" s="621" t="s">
        <v>49</v>
      </c>
      <c r="D289" s="1281">
        <v>61</v>
      </c>
      <c r="E289" s="1282"/>
      <c r="F289" s="1280">
        <v>45</v>
      </c>
      <c r="G289" s="1280"/>
      <c r="H289" s="1281">
        <v>200</v>
      </c>
      <c r="I289" s="1282"/>
      <c r="J289" s="597" t="s">
        <v>1420</v>
      </c>
      <c r="K289" s="632"/>
      <c r="L289" s="632"/>
      <c r="M289" s="632"/>
      <c r="N289" s="632"/>
      <c r="O289" s="632"/>
    </row>
    <row r="290" spans="1:15" ht="25.5" x14ac:dyDescent="0.25">
      <c r="A290" s="621" t="s">
        <v>45</v>
      </c>
      <c r="B290" s="682" t="s">
        <v>39</v>
      </c>
      <c r="C290" s="621" t="s">
        <v>49</v>
      </c>
      <c r="D290" s="1281">
        <v>35</v>
      </c>
      <c r="E290" s="1282"/>
      <c r="F290" s="1280">
        <v>45</v>
      </c>
      <c r="G290" s="1280"/>
      <c r="H290" s="1281">
        <v>47</v>
      </c>
      <c r="I290" s="1282"/>
      <c r="J290" s="597" t="s">
        <v>1421</v>
      </c>
      <c r="K290" s="632"/>
      <c r="L290" s="632"/>
      <c r="M290" s="632"/>
      <c r="N290" s="632"/>
      <c r="O290" s="632"/>
    </row>
    <row r="291" spans="1:15" ht="38.25" x14ac:dyDescent="0.25">
      <c r="A291" s="621" t="s">
        <v>46</v>
      </c>
      <c r="B291" s="682" t="s">
        <v>40</v>
      </c>
      <c r="C291" s="621" t="s">
        <v>48</v>
      </c>
      <c r="D291" s="1508">
        <v>3.9</v>
      </c>
      <c r="E291" s="1509"/>
      <c r="F291" s="1403">
        <v>5</v>
      </c>
      <c r="G291" s="1403"/>
      <c r="H291" s="1508">
        <v>4.0999999999999996</v>
      </c>
      <c r="I291" s="1509"/>
      <c r="J291" s="597" t="s">
        <v>1391</v>
      </c>
      <c r="K291" s="632"/>
      <c r="L291" s="632"/>
      <c r="M291" s="632"/>
      <c r="N291" s="632"/>
      <c r="O291" s="632"/>
    </row>
    <row r="292" spans="1:15" ht="51" x14ac:dyDescent="0.25">
      <c r="A292" s="621" t="s">
        <v>47</v>
      </c>
      <c r="B292" s="682" t="s">
        <v>41</v>
      </c>
      <c r="C292" s="621" t="s">
        <v>48</v>
      </c>
      <c r="D292" s="1508">
        <v>40</v>
      </c>
      <c r="E292" s="1509"/>
      <c r="F292" s="1403">
        <v>30</v>
      </c>
      <c r="G292" s="1403"/>
      <c r="H292" s="1508">
        <v>25</v>
      </c>
      <c r="I292" s="1509"/>
      <c r="J292" s="620" t="s">
        <v>1156</v>
      </c>
      <c r="K292" s="632"/>
      <c r="L292" s="632"/>
      <c r="M292" s="632"/>
      <c r="N292" s="632"/>
      <c r="O292" s="632"/>
    </row>
    <row r="293" spans="1:15" ht="15.75" x14ac:dyDescent="0.25">
      <c r="A293" s="666"/>
      <c r="B293" s="710"/>
      <c r="C293" s="666"/>
      <c r="D293" s="711"/>
      <c r="E293" s="711"/>
      <c r="F293" s="712"/>
      <c r="G293" s="712"/>
      <c r="H293" s="713"/>
      <c r="I293" s="712"/>
      <c r="J293" s="671"/>
      <c r="K293" s="632"/>
      <c r="L293" s="632"/>
      <c r="M293" s="632"/>
      <c r="N293" s="632"/>
      <c r="O293" s="632"/>
    </row>
    <row r="294" spans="1:15" ht="15.75" x14ac:dyDescent="0.25">
      <c r="A294" s="666"/>
      <c r="B294" s="710"/>
      <c r="C294" s="666"/>
      <c r="D294" s="711"/>
      <c r="E294" s="711"/>
      <c r="F294" s="712"/>
      <c r="G294" s="712"/>
      <c r="H294" s="713"/>
      <c r="I294" s="712"/>
      <c r="J294" s="671"/>
      <c r="K294" s="632"/>
      <c r="L294" s="632"/>
      <c r="M294" s="632"/>
      <c r="N294" s="632"/>
      <c r="O294" s="632"/>
    </row>
    <row r="295" spans="1:15" ht="15.75" x14ac:dyDescent="0.25">
      <c r="A295" s="666"/>
      <c r="B295" s="710"/>
      <c r="C295" s="666"/>
      <c r="D295" s="711"/>
      <c r="E295" s="711"/>
      <c r="F295" s="712"/>
      <c r="G295" s="712"/>
      <c r="H295" s="713"/>
      <c r="I295" s="712"/>
      <c r="J295" s="671"/>
      <c r="K295" s="632"/>
      <c r="L295" s="632"/>
      <c r="M295" s="632"/>
      <c r="N295" s="632"/>
      <c r="O295" s="632"/>
    </row>
    <row r="296" spans="1:15" ht="15.75" x14ac:dyDescent="0.25">
      <c r="A296" s="666"/>
      <c r="B296" s="710"/>
      <c r="C296" s="666"/>
      <c r="D296" s="711"/>
      <c r="E296" s="711"/>
      <c r="F296" s="712"/>
      <c r="G296" s="712"/>
      <c r="H296" s="713"/>
      <c r="I296" s="712"/>
      <c r="J296" s="671"/>
      <c r="K296" s="632"/>
      <c r="L296" s="632"/>
      <c r="M296" s="632"/>
      <c r="N296" s="632"/>
      <c r="O296" s="632"/>
    </row>
    <row r="297" spans="1:15" ht="15.75" x14ac:dyDescent="0.25">
      <c r="A297" s="666"/>
      <c r="B297" s="710"/>
      <c r="C297" s="666"/>
      <c r="D297" s="711"/>
      <c r="E297" s="711"/>
      <c r="F297" s="712"/>
      <c r="G297" s="712"/>
      <c r="H297" s="713"/>
      <c r="I297" s="712"/>
      <c r="J297" s="671"/>
      <c r="K297" s="632"/>
      <c r="L297" s="632"/>
      <c r="M297" s="632"/>
      <c r="N297" s="632"/>
      <c r="O297" s="632"/>
    </row>
    <row r="298" spans="1:15" ht="15.75" x14ac:dyDescent="0.25">
      <c r="A298" s="666"/>
      <c r="B298" s="710"/>
      <c r="C298" s="666"/>
      <c r="D298" s="711"/>
      <c r="E298" s="711"/>
      <c r="F298" s="712"/>
      <c r="G298" s="712"/>
      <c r="H298" s="713"/>
      <c r="I298" s="712"/>
      <c r="J298" s="671"/>
      <c r="K298" s="632"/>
      <c r="L298" s="632"/>
      <c r="M298" s="632"/>
      <c r="N298" s="632"/>
      <c r="O298" s="632"/>
    </row>
    <row r="299" spans="1:15" ht="15.75" x14ac:dyDescent="0.25">
      <c r="A299" s="666"/>
      <c r="B299" s="710"/>
      <c r="C299" s="666"/>
      <c r="D299" s="711"/>
      <c r="E299" s="711"/>
      <c r="F299" s="712"/>
      <c r="G299" s="712"/>
      <c r="H299" s="713"/>
      <c r="I299" s="712"/>
      <c r="J299" s="671"/>
      <c r="K299" s="632"/>
      <c r="L299" s="632"/>
      <c r="M299" s="632"/>
      <c r="N299" s="632"/>
      <c r="O299" s="632"/>
    </row>
    <row r="300" spans="1:15" ht="15.75" x14ac:dyDescent="0.25">
      <c r="A300" s="666"/>
      <c r="B300" s="710"/>
      <c r="C300" s="666"/>
      <c r="D300" s="711"/>
      <c r="E300" s="711"/>
      <c r="F300" s="712"/>
      <c r="G300" s="712"/>
      <c r="H300" s="713"/>
      <c r="I300" s="712"/>
      <c r="J300" s="671"/>
      <c r="K300" s="632"/>
      <c r="L300" s="632"/>
      <c r="M300" s="632"/>
      <c r="N300" s="632"/>
      <c r="O300" s="632"/>
    </row>
    <row r="301" spans="1:15" ht="15.75" x14ac:dyDescent="0.25">
      <c r="A301" s="666"/>
      <c r="B301" s="710"/>
      <c r="C301" s="666"/>
      <c r="D301" s="711"/>
      <c r="E301" s="711"/>
      <c r="F301" s="712"/>
      <c r="G301" s="712"/>
      <c r="H301" s="713"/>
      <c r="I301" s="712"/>
      <c r="J301" s="671"/>
      <c r="K301" s="632"/>
      <c r="L301" s="632"/>
      <c r="M301" s="632"/>
      <c r="N301" s="632"/>
      <c r="O301" s="632"/>
    </row>
    <row r="302" spans="1:15" ht="15.75" x14ac:dyDescent="0.25">
      <c r="A302" s="666"/>
      <c r="B302" s="710"/>
      <c r="C302" s="666"/>
      <c r="D302" s="711"/>
      <c r="E302" s="711"/>
      <c r="F302" s="712"/>
      <c r="G302" s="712"/>
      <c r="H302" s="713"/>
      <c r="I302" s="712"/>
      <c r="J302" s="671"/>
      <c r="K302" s="632"/>
      <c r="L302" s="632"/>
      <c r="M302" s="632"/>
      <c r="N302" s="632"/>
      <c r="O302" s="632"/>
    </row>
    <row r="303" spans="1:15" ht="15.75" x14ac:dyDescent="0.25">
      <c r="A303" s="666"/>
      <c r="B303" s="710"/>
      <c r="C303" s="666"/>
      <c r="D303" s="711"/>
      <c r="E303" s="711"/>
      <c r="F303" s="712"/>
      <c r="G303" s="712"/>
      <c r="H303" s="713"/>
      <c r="I303" s="712"/>
      <c r="J303" s="671"/>
      <c r="K303" s="632"/>
      <c r="L303" s="632"/>
      <c r="M303" s="632"/>
      <c r="N303" s="632"/>
      <c r="O303" s="632"/>
    </row>
    <row r="304" spans="1:15" ht="15.75" x14ac:dyDescent="0.25">
      <c r="A304" s="666"/>
      <c r="B304" s="710"/>
      <c r="C304" s="666"/>
      <c r="D304" s="711"/>
      <c r="E304" s="711"/>
      <c r="F304" s="712"/>
      <c r="G304" s="712"/>
      <c r="H304" s="713"/>
      <c r="I304" s="712"/>
      <c r="J304" s="671"/>
      <c r="K304" s="632"/>
      <c r="L304" s="632"/>
      <c r="M304" s="632"/>
      <c r="N304" s="632"/>
      <c r="O304" s="632"/>
    </row>
    <row r="305" spans="1:15" ht="15.75" x14ac:dyDescent="0.25">
      <c r="A305" s="666"/>
      <c r="B305" s="710"/>
      <c r="C305" s="666"/>
      <c r="D305" s="711"/>
      <c r="E305" s="711"/>
      <c r="F305" s="712"/>
      <c r="G305" s="712"/>
      <c r="H305" s="713"/>
      <c r="I305" s="712"/>
      <c r="J305" s="671"/>
      <c r="K305" s="632"/>
      <c r="L305" s="632"/>
      <c r="M305" s="632"/>
      <c r="N305" s="632"/>
      <c r="O305" s="632"/>
    </row>
    <row r="306" spans="1:15" ht="15.75" x14ac:dyDescent="0.25">
      <c r="A306" s="666"/>
      <c r="B306" s="710"/>
      <c r="C306" s="666"/>
      <c r="D306" s="711"/>
      <c r="E306" s="711"/>
      <c r="F306" s="712"/>
      <c r="G306" s="712"/>
      <c r="H306" s="713"/>
      <c r="I306" s="712"/>
      <c r="J306" s="671"/>
      <c r="K306" s="632"/>
      <c r="L306" s="632"/>
      <c r="M306" s="632"/>
      <c r="N306" s="632"/>
      <c r="O306" s="632"/>
    </row>
    <row r="307" spans="1:15" ht="15.75" x14ac:dyDescent="0.25">
      <c r="A307" s="666"/>
      <c r="B307" s="710"/>
      <c r="C307" s="666"/>
      <c r="D307" s="711"/>
      <c r="E307" s="711"/>
      <c r="F307" s="712"/>
      <c r="G307" s="712"/>
      <c r="H307" s="713"/>
      <c r="I307" s="712"/>
      <c r="J307" s="671"/>
      <c r="K307" s="632"/>
      <c r="L307" s="632"/>
      <c r="M307" s="632"/>
      <c r="N307" s="632"/>
      <c r="O307" s="632"/>
    </row>
    <row r="308" spans="1:15" ht="15.75" x14ac:dyDescent="0.25">
      <c r="A308" s="666"/>
      <c r="B308" s="710"/>
      <c r="C308" s="666"/>
      <c r="D308" s="711"/>
      <c r="E308" s="711"/>
      <c r="F308" s="712"/>
      <c r="G308" s="712"/>
      <c r="H308" s="713"/>
      <c r="I308" s="712"/>
      <c r="J308" s="671"/>
      <c r="K308" s="632"/>
      <c r="L308" s="632"/>
      <c r="M308" s="632"/>
      <c r="N308" s="632"/>
      <c r="O308" s="632"/>
    </row>
    <row r="309" spans="1:15" ht="15.75" x14ac:dyDescent="0.25">
      <c r="A309" s="700"/>
      <c r="B309" s="500"/>
      <c r="C309" s="702"/>
      <c r="D309" s="703"/>
      <c r="E309" s="704"/>
      <c r="F309" s="704"/>
      <c r="G309" s="704"/>
      <c r="H309" s="704"/>
      <c r="I309" s="705"/>
      <c r="J309" s="706"/>
      <c r="K309" s="632"/>
      <c r="L309" s="632"/>
      <c r="M309" s="632"/>
      <c r="N309" s="632"/>
      <c r="O309" s="632"/>
    </row>
    <row r="310" spans="1:15" ht="51" x14ac:dyDescent="0.25">
      <c r="A310" s="634" t="s">
        <v>0</v>
      </c>
      <c r="B310" s="685" t="s">
        <v>1</v>
      </c>
      <c r="C310" s="636" t="s">
        <v>4</v>
      </c>
      <c r="D310" s="1300" t="s">
        <v>2</v>
      </c>
      <c r="E310" s="1301"/>
      <c r="F310" s="637" t="s">
        <v>5</v>
      </c>
      <c r="G310" s="637" t="s">
        <v>12</v>
      </c>
      <c r="H310" s="637" t="s">
        <v>3</v>
      </c>
      <c r="I310" s="638" t="s">
        <v>6</v>
      </c>
      <c r="J310" s="597" t="s">
        <v>7</v>
      </c>
      <c r="K310" s="632"/>
      <c r="L310" s="632"/>
      <c r="M310" s="632"/>
      <c r="N310" s="632"/>
      <c r="O310" s="632"/>
    </row>
    <row r="311" spans="1:15" ht="15.75" x14ac:dyDescent="0.25">
      <c r="A311" s="686">
        <v>1</v>
      </c>
      <c r="B311" s="687">
        <v>2</v>
      </c>
      <c r="C311" s="621">
        <v>3</v>
      </c>
      <c r="D311" s="1297">
        <v>4</v>
      </c>
      <c r="E311" s="1298"/>
      <c r="F311" s="440">
        <v>5</v>
      </c>
      <c r="G311" s="440">
        <v>6</v>
      </c>
      <c r="H311" s="52">
        <v>7</v>
      </c>
      <c r="I311" s="688">
        <v>8</v>
      </c>
      <c r="J311" s="597">
        <v>9</v>
      </c>
      <c r="K311" s="632"/>
      <c r="L311" s="632"/>
      <c r="M311" s="632"/>
      <c r="N311" s="632"/>
      <c r="O311" s="632"/>
    </row>
    <row r="312" spans="1:15" ht="15.75" x14ac:dyDescent="0.25">
      <c r="A312" s="714"/>
      <c r="B312" s="715"/>
      <c r="C312" s="666"/>
      <c r="D312" s="669"/>
      <c r="E312" s="210">
        <f>E314+E315</f>
        <v>250</v>
      </c>
      <c r="F312" s="716">
        <f>F313</f>
        <v>0</v>
      </c>
      <c r="G312" s="210">
        <f>G313</f>
        <v>220</v>
      </c>
      <c r="H312" s="210">
        <f>H313</f>
        <v>220</v>
      </c>
      <c r="I312" s="717">
        <f>I313</f>
        <v>88</v>
      </c>
      <c r="J312" s="671"/>
      <c r="K312" s="632"/>
      <c r="L312" s="632"/>
      <c r="M312" s="632"/>
      <c r="N312" s="632"/>
      <c r="O312" s="632"/>
    </row>
    <row r="313" spans="1:15" ht="15.75" x14ac:dyDescent="0.25">
      <c r="A313" s="686"/>
      <c r="B313" s="687"/>
      <c r="C313" s="621"/>
      <c r="D313" s="652" t="s">
        <v>328</v>
      </c>
      <c r="E313" s="220">
        <f>E314+E315</f>
        <v>250</v>
      </c>
      <c r="F313" s="661">
        <v>0</v>
      </c>
      <c r="G313" s="220">
        <f>G314</f>
        <v>220</v>
      </c>
      <c r="H313" s="220">
        <f>H314</f>
        <v>220</v>
      </c>
      <c r="I313" s="718">
        <f>H313/E313*100</f>
        <v>88</v>
      </c>
      <c r="J313" s="597"/>
      <c r="K313" s="632"/>
      <c r="L313" s="632"/>
      <c r="M313" s="632"/>
      <c r="N313" s="632"/>
      <c r="O313" s="632"/>
    </row>
    <row r="314" spans="1:15" ht="15.75" x14ac:dyDescent="0.25">
      <c r="A314" s="1510" t="s">
        <v>44</v>
      </c>
      <c r="B314" s="1427" t="s">
        <v>798</v>
      </c>
      <c r="C314" s="1441" t="s">
        <v>59</v>
      </c>
      <c r="D314" s="652" t="s">
        <v>10</v>
      </c>
      <c r="E314" s="220">
        <f>E317+E318+E320</f>
        <v>220</v>
      </c>
      <c r="F314" s="928">
        <f>F317+F318+F320</f>
        <v>0</v>
      </c>
      <c r="G314" s="220">
        <f>G317+G318+G320</f>
        <v>220</v>
      </c>
      <c r="H314" s="220">
        <f>H317+H320+H318</f>
        <v>220</v>
      </c>
      <c r="I314" s="442">
        <f>H314/E314*100</f>
        <v>100</v>
      </c>
      <c r="J314" s="1215" t="s">
        <v>1346</v>
      </c>
      <c r="K314" s="632"/>
      <c r="L314" s="632"/>
      <c r="M314" s="632"/>
      <c r="N314" s="632"/>
      <c r="O314" s="632"/>
    </row>
    <row r="315" spans="1:15" ht="21.75" customHeight="1" x14ac:dyDescent="0.25">
      <c r="A315" s="1510"/>
      <c r="B315" s="1427"/>
      <c r="C315" s="1443"/>
      <c r="D315" s="652" t="s">
        <v>60</v>
      </c>
      <c r="E315" s="220">
        <f>E316+E319</f>
        <v>30</v>
      </c>
      <c r="F315" s="928">
        <v>0</v>
      </c>
      <c r="G315" s="220">
        <v>0</v>
      </c>
      <c r="H315" s="220">
        <v>0</v>
      </c>
      <c r="I315" s="442">
        <f>H315/E315*100</f>
        <v>0</v>
      </c>
      <c r="J315" s="1217"/>
      <c r="K315" s="632"/>
      <c r="L315" s="632"/>
      <c r="M315" s="632"/>
      <c r="N315" s="632"/>
      <c r="O315" s="632"/>
    </row>
    <row r="316" spans="1:15" ht="38.25" x14ac:dyDescent="0.25">
      <c r="A316" s="621" t="s">
        <v>13</v>
      </c>
      <c r="B316" s="682" t="s">
        <v>51</v>
      </c>
      <c r="C316" s="621" t="s">
        <v>59</v>
      </c>
      <c r="D316" s="407" t="s">
        <v>60</v>
      </c>
      <c r="E316" s="52">
        <v>15</v>
      </c>
      <c r="F316" s="925">
        <v>0</v>
      </c>
      <c r="G316" s="52">
        <v>0</v>
      </c>
      <c r="H316" s="52">
        <v>0</v>
      </c>
      <c r="I316" s="439">
        <v>0</v>
      </c>
      <c r="J316" s="597" t="s">
        <v>1423</v>
      </c>
      <c r="K316" s="632"/>
      <c r="L316" s="632"/>
      <c r="M316" s="632"/>
      <c r="N316" s="632"/>
      <c r="O316" s="632"/>
    </row>
    <row r="317" spans="1:15" ht="39" x14ac:dyDescent="0.25">
      <c r="A317" s="621" t="s">
        <v>15</v>
      </c>
      <c r="B317" s="698" t="s">
        <v>799</v>
      </c>
      <c r="C317" s="621" t="s">
        <v>59</v>
      </c>
      <c r="D317" s="407" t="s">
        <v>10</v>
      </c>
      <c r="E317" s="52">
        <v>130</v>
      </c>
      <c r="F317" s="925">
        <v>0</v>
      </c>
      <c r="G317" s="52">
        <v>111</v>
      </c>
      <c r="H317" s="52">
        <v>111</v>
      </c>
      <c r="I317" s="439">
        <f>H317/E317*100</f>
        <v>85.384615384615387</v>
      </c>
      <c r="J317" s="597" t="s">
        <v>1422</v>
      </c>
      <c r="K317" s="632"/>
      <c r="L317" s="632"/>
      <c r="M317" s="632"/>
      <c r="N317" s="632"/>
      <c r="O317" s="632"/>
    </row>
    <row r="318" spans="1:15" ht="24" customHeight="1" x14ac:dyDescent="0.25">
      <c r="A318" s="1072" t="s">
        <v>16</v>
      </c>
      <c r="B318" s="1504" t="s">
        <v>52</v>
      </c>
      <c r="C318" s="1198" t="s">
        <v>59</v>
      </c>
      <c r="D318" s="407" t="s">
        <v>10</v>
      </c>
      <c r="E318" s="52">
        <v>50</v>
      </c>
      <c r="F318" s="925">
        <v>0</v>
      </c>
      <c r="G318" s="52">
        <v>25</v>
      </c>
      <c r="H318" s="52">
        <v>25</v>
      </c>
      <c r="I318" s="439">
        <f>H318/E318*100</f>
        <v>50</v>
      </c>
      <c r="J318" s="1215" t="s">
        <v>1423</v>
      </c>
      <c r="K318" s="632"/>
      <c r="L318" s="632"/>
      <c r="M318" s="632"/>
      <c r="N318" s="632"/>
      <c r="O318" s="632"/>
    </row>
    <row r="319" spans="1:15" ht="18" customHeight="1" x14ac:dyDescent="0.25">
      <c r="A319" s="1074"/>
      <c r="B319" s="1504"/>
      <c r="C319" s="1198"/>
      <c r="D319" s="407" t="s">
        <v>60</v>
      </c>
      <c r="E319" s="52">
        <v>15</v>
      </c>
      <c r="F319" s="925">
        <v>0</v>
      </c>
      <c r="G319" s="52">
        <v>0</v>
      </c>
      <c r="H319" s="52">
        <v>0</v>
      </c>
      <c r="I319" s="439">
        <v>0</v>
      </c>
      <c r="J319" s="1217"/>
      <c r="K319" s="632"/>
      <c r="L319" s="632"/>
      <c r="M319" s="632"/>
      <c r="N319" s="632"/>
      <c r="O319" s="632"/>
    </row>
    <row r="320" spans="1:15" ht="25.5" x14ac:dyDescent="0.25">
      <c r="A320" s="621" t="s">
        <v>276</v>
      </c>
      <c r="B320" s="682" t="s">
        <v>53</v>
      </c>
      <c r="C320" s="621" t="s">
        <v>59</v>
      </c>
      <c r="D320" s="407" t="s">
        <v>10</v>
      </c>
      <c r="E320" s="52">
        <v>40</v>
      </c>
      <c r="F320" s="925">
        <v>0</v>
      </c>
      <c r="G320" s="52">
        <v>84</v>
      </c>
      <c r="H320" s="52">
        <v>84</v>
      </c>
      <c r="I320" s="52">
        <f>H320/E320*100</f>
        <v>210</v>
      </c>
      <c r="J320" s="597" t="s">
        <v>1422</v>
      </c>
      <c r="K320" s="632"/>
      <c r="L320" s="632"/>
      <c r="M320" s="632"/>
      <c r="N320" s="632"/>
      <c r="O320" s="632"/>
    </row>
    <row r="321" spans="1:15" ht="15.75" x14ac:dyDescent="0.25">
      <c r="A321" s="700"/>
      <c r="B321" s="500"/>
      <c r="C321" s="702"/>
      <c r="D321" s="703"/>
      <c r="E321" s="704"/>
      <c r="F321" s="704"/>
      <c r="G321" s="704"/>
      <c r="H321" s="704"/>
      <c r="I321" s="705"/>
      <c r="J321" s="706"/>
      <c r="K321" s="632"/>
      <c r="L321" s="632"/>
      <c r="M321" s="632"/>
      <c r="N321" s="632"/>
      <c r="O321" s="632"/>
    </row>
    <row r="322" spans="1:15" ht="15" customHeight="1" x14ac:dyDescent="0.25">
      <c r="A322" s="1511" t="s">
        <v>1342</v>
      </c>
      <c r="B322" s="1512"/>
      <c r="C322" s="1512"/>
      <c r="D322" s="1512"/>
      <c r="E322" s="1512"/>
      <c r="F322" s="1512"/>
      <c r="G322" s="1512"/>
      <c r="H322" s="1512"/>
      <c r="I322" s="1512"/>
      <c r="J322" s="706"/>
      <c r="K322" s="632"/>
      <c r="L322" s="632"/>
      <c r="M322" s="632"/>
      <c r="N322" s="632"/>
      <c r="O322" s="632"/>
    </row>
    <row r="323" spans="1:15" x14ac:dyDescent="0.25">
      <c r="A323" s="719"/>
      <c r="B323" s="719"/>
      <c r="C323" s="719"/>
      <c r="D323" s="719"/>
      <c r="E323" s="719"/>
      <c r="F323" s="719"/>
      <c r="G323" s="719"/>
      <c r="H323" s="720"/>
      <c r="I323" s="719"/>
      <c r="J323" s="706"/>
      <c r="K323" s="632"/>
      <c r="L323" s="632"/>
      <c r="M323" s="632"/>
      <c r="N323" s="632"/>
      <c r="O323" s="632"/>
    </row>
    <row r="324" spans="1:15" ht="15.75" x14ac:dyDescent="0.25">
      <c r="A324" s="1287" t="s">
        <v>18</v>
      </c>
      <c r="B324" s="1287"/>
      <c r="C324" s="1287"/>
      <c r="D324" s="1287"/>
      <c r="E324" s="1287"/>
      <c r="F324" s="1287"/>
      <c r="G324" s="1287"/>
      <c r="H324" s="1287"/>
      <c r="I324" s="1287"/>
      <c r="J324" s="671"/>
      <c r="K324" s="632"/>
      <c r="L324" s="632"/>
      <c r="M324" s="632"/>
      <c r="N324" s="632"/>
      <c r="O324" s="632"/>
    </row>
    <row r="325" spans="1:15" x14ac:dyDescent="0.25">
      <c r="A325" s="1308" t="s">
        <v>0</v>
      </c>
      <c r="B325" s="1215" t="s">
        <v>19</v>
      </c>
      <c r="C325" s="1310" t="s">
        <v>20</v>
      </c>
      <c r="D325" s="1311" t="s">
        <v>1416</v>
      </c>
      <c r="E325" s="1312"/>
      <c r="F325" s="1315">
        <v>2023</v>
      </c>
      <c r="G325" s="1316"/>
      <c r="H325" s="1316"/>
      <c r="I325" s="1317"/>
      <c r="J325" s="1310" t="s">
        <v>21</v>
      </c>
      <c r="K325" s="632"/>
      <c r="L325" s="632"/>
      <c r="M325" s="632"/>
      <c r="N325" s="632"/>
      <c r="O325" s="632"/>
    </row>
    <row r="326" spans="1:15" x14ac:dyDescent="0.25">
      <c r="A326" s="1308"/>
      <c r="B326" s="1217"/>
      <c r="C326" s="1310"/>
      <c r="D326" s="1313"/>
      <c r="E326" s="1314"/>
      <c r="F326" s="1310" t="s">
        <v>22</v>
      </c>
      <c r="G326" s="1310"/>
      <c r="H326" s="1278" t="s">
        <v>24</v>
      </c>
      <c r="I326" s="1279"/>
      <c r="J326" s="1310"/>
      <c r="K326" s="632"/>
      <c r="L326" s="632"/>
      <c r="M326" s="632"/>
      <c r="N326" s="632"/>
      <c r="O326" s="632"/>
    </row>
    <row r="327" spans="1:15" x14ac:dyDescent="0.25">
      <c r="A327" s="672">
        <v>1</v>
      </c>
      <c r="B327" s="673">
        <v>2</v>
      </c>
      <c r="C327" s="674">
        <v>3</v>
      </c>
      <c r="D327" s="1292">
        <v>4</v>
      </c>
      <c r="E327" s="1293"/>
      <c r="F327" s="1318">
        <v>5</v>
      </c>
      <c r="G327" s="1318"/>
      <c r="H327" s="1292">
        <v>6</v>
      </c>
      <c r="I327" s="1293"/>
      <c r="J327" s="675">
        <v>7</v>
      </c>
      <c r="K327" s="632"/>
      <c r="L327" s="632"/>
      <c r="M327" s="632"/>
      <c r="N327" s="632"/>
      <c r="O327" s="632"/>
    </row>
    <row r="328" spans="1:15" ht="15.75" x14ac:dyDescent="0.25">
      <c r="A328" s="721">
        <v>1</v>
      </c>
      <c r="B328" s="722" t="s">
        <v>1336</v>
      </c>
      <c r="C328" s="678" t="s">
        <v>1337</v>
      </c>
      <c r="D328" s="1278">
        <v>5</v>
      </c>
      <c r="E328" s="1279"/>
      <c r="F328" s="1280">
        <v>3</v>
      </c>
      <c r="G328" s="1280"/>
      <c r="H328" s="1276">
        <v>6</v>
      </c>
      <c r="I328" s="1277"/>
      <c r="J328" s="597" t="s">
        <v>1422</v>
      </c>
      <c r="K328" s="632"/>
      <c r="L328" s="632"/>
      <c r="M328" s="632"/>
      <c r="N328" s="632"/>
      <c r="O328" s="632"/>
    </row>
    <row r="329" spans="1:15" ht="25.5" x14ac:dyDescent="0.25">
      <c r="A329" s="721">
        <v>2</v>
      </c>
      <c r="B329" s="723" t="s">
        <v>1338</v>
      </c>
      <c r="C329" s="678" t="s">
        <v>1337</v>
      </c>
      <c r="D329" s="1278" t="s">
        <v>11</v>
      </c>
      <c r="E329" s="1279"/>
      <c r="F329" s="1280">
        <v>55</v>
      </c>
      <c r="G329" s="1280"/>
      <c r="H329" s="1276">
        <v>0</v>
      </c>
      <c r="I329" s="1277"/>
      <c r="J329" s="597" t="s">
        <v>1423</v>
      </c>
      <c r="K329" s="632"/>
      <c r="L329" s="632"/>
      <c r="M329" s="632"/>
      <c r="N329" s="632"/>
      <c r="O329" s="632"/>
    </row>
    <row r="330" spans="1:15" ht="15.75" x14ac:dyDescent="0.25">
      <c r="A330" s="721" t="s">
        <v>34</v>
      </c>
      <c r="B330" s="682" t="s">
        <v>1339</v>
      </c>
      <c r="C330" s="678" t="s">
        <v>1337</v>
      </c>
      <c r="D330" s="1278" t="s">
        <v>11</v>
      </c>
      <c r="E330" s="1279"/>
      <c r="F330" s="1280">
        <v>10</v>
      </c>
      <c r="G330" s="1280"/>
      <c r="H330" s="1276">
        <v>1</v>
      </c>
      <c r="I330" s="1277"/>
      <c r="J330" s="597" t="s">
        <v>1422</v>
      </c>
      <c r="K330" s="632"/>
      <c r="L330" s="632"/>
      <c r="M330" s="632"/>
      <c r="N330" s="632"/>
      <c r="O330" s="632"/>
    </row>
    <row r="331" spans="1:15" ht="25.5" x14ac:dyDescent="0.25">
      <c r="A331" s="721" t="s">
        <v>44</v>
      </c>
      <c r="B331" s="682" t="s">
        <v>1376</v>
      </c>
      <c r="C331" s="678" t="s">
        <v>1337</v>
      </c>
      <c r="D331" s="1278" t="s">
        <v>11</v>
      </c>
      <c r="E331" s="1279"/>
      <c r="F331" s="1280">
        <v>55</v>
      </c>
      <c r="G331" s="1280"/>
      <c r="H331" s="1281">
        <v>0</v>
      </c>
      <c r="I331" s="1282"/>
      <c r="J331" s="619" t="s">
        <v>1423</v>
      </c>
      <c r="K331" s="632"/>
      <c r="L331" s="632"/>
      <c r="M331" s="632"/>
      <c r="N331" s="632"/>
      <c r="O331" s="632"/>
    </row>
    <row r="332" spans="1:15" ht="15.75" x14ac:dyDescent="0.25">
      <c r="A332" s="721" t="s">
        <v>45</v>
      </c>
      <c r="B332" s="682" t="s">
        <v>1340</v>
      </c>
      <c r="C332" s="678" t="s">
        <v>1337</v>
      </c>
      <c r="D332" s="1278" t="s">
        <v>11</v>
      </c>
      <c r="E332" s="1279"/>
      <c r="F332" s="1280">
        <v>5</v>
      </c>
      <c r="G332" s="1280"/>
      <c r="H332" s="1276">
        <v>22</v>
      </c>
      <c r="I332" s="1277"/>
      <c r="J332" s="618" t="s">
        <v>1422</v>
      </c>
      <c r="K332" s="632"/>
      <c r="L332" s="632"/>
      <c r="M332" s="632"/>
      <c r="N332" s="632"/>
      <c r="O332" s="632"/>
    </row>
    <row r="333" spans="1:15" ht="15.75" x14ac:dyDescent="0.25">
      <c r="A333" s="721" t="s">
        <v>46</v>
      </c>
      <c r="B333" s="682" t="s">
        <v>1341</v>
      </c>
      <c r="C333" s="678" t="s">
        <v>1337</v>
      </c>
      <c r="D333" s="1276">
        <v>28</v>
      </c>
      <c r="E333" s="1277"/>
      <c r="F333" s="1280">
        <v>275</v>
      </c>
      <c r="G333" s="1280"/>
      <c r="H333" s="1276">
        <v>285</v>
      </c>
      <c r="I333" s="1277"/>
      <c r="J333" s="597" t="s">
        <v>1422</v>
      </c>
      <c r="K333" s="632"/>
      <c r="L333" s="632"/>
      <c r="M333" s="632"/>
      <c r="N333" s="632"/>
      <c r="O333" s="632"/>
    </row>
    <row r="334" spans="1:15" x14ac:dyDescent="0.25">
      <c r="A334" s="719"/>
      <c r="B334" s="719"/>
      <c r="C334" s="719"/>
      <c r="D334" s="719"/>
      <c r="E334" s="719"/>
      <c r="F334" s="719"/>
      <c r="G334" s="719"/>
      <c r="H334" s="720"/>
      <c r="I334" s="719"/>
      <c r="J334" s="706"/>
      <c r="K334" s="632"/>
      <c r="L334" s="632"/>
      <c r="M334" s="632"/>
      <c r="N334" s="632"/>
      <c r="O334" s="632"/>
    </row>
    <row r="335" spans="1:15" x14ac:dyDescent="0.25">
      <c r="A335" s="719"/>
      <c r="B335" s="719"/>
      <c r="C335" s="719"/>
      <c r="D335" s="719"/>
      <c r="E335" s="719"/>
      <c r="F335" s="719"/>
      <c r="G335" s="719"/>
      <c r="H335" s="720"/>
      <c r="I335" s="719"/>
      <c r="J335" s="706"/>
      <c r="K335" s="632"/>
      <c r="L335" s="632"/>
      <c r="M335" s="632"/>
      <c r="N335" s="632"/>
      <c r="O335" s="632"/>
    </row>
    <row r="336" spans="1:15" x14ac:dyDescent="0.25">
      <c r="A336" s="719"/>
      <c r="B336" s="719"/>
      <c r="C336" s="719"/>
      <c r="D336" s="719"/>
      <c r="E336" s="719"/>
      <c r="F336" s="719"/>
      <c r="G336" s="719"/>
      <c r="H336" s="720"/>
      <c r="I336" s="719"/>
      <c r="J336" s="706"/>
      <c r="K336" s="632"/>
      <c r="L336" s="632"/>
      <c r="M336" s="632"/>
      <c r="N336" s="632"/>
      <c r="O336" s="632"/>
    </row>
    <row r="337" spans="1:15" x14ac:dyDescent="0.25">
      <c r="A337" s="719"/>
      <c r="B337" s="719"/>
      <c r="C337" s="719"/>
      <c r="D337" s="719"/>
      <c r="E337" s="719"/>
      <c r="F337" s="719"/>
      <c r="G337" s="719"/>
      <c r="H337" s="720"/>
      <c r="I337" s="719"/>
      <c r="J337" s="706"/>
      <c r="K337" s="632"/>
      <c r="L337" s="632"/>
      <c r="M337" s="632"/>
      <c r="N337" s="632"/>
      <c r="O337" s="632"/>
    </row>
    <row r="338" spans="1:15" x14ac:dyDescent="0.25">
      <c r="A338" s="719"/>
      <c r="B338" s="719"/>
      <c r="C338" s="719"/>
      <c r="D338" s="719"/>
      <c r="E338" s="719"/>
      <c r="F338" s="719"/>
      <c r="G338" s="719"/>
      <c r="H338" s="720"/>
      <c r="I338" s="719"/>
      <c r="J338" s="706"/>
      <c r="K338" s="632"/>
      <c r="L338" s="632"/>
      <c r="M338" s="632"/>
      <c r="N338" s="632"/>
      <c r="O338" s="632"/>
    </row>
    <row r="339" spans="1:15" x14ac:dyDescent="0.25">
      <c r="A339" s="719"/>
      <c r="B339" s="719"/>
      <c r="C339" s="719"/>
      <c r="D339" s="719"/>
      <c r="E339" s="719"/>
      <c r="F339" s="719"/>
      <c r="G339" s="719"/>
      <c r="H339" s="720"/>
      <c r="I339" s="719"/>
      <c r="J339" s="706"/>
      <c r="K339" s="632"/>
      <c r="L339" s="632"/>
      <c r="M339" s="632"/>
      <c r="N339" s="632"/>
      <c r="O339" s="632"/>
    </row>
    <row r="340" spans="1:15" x14ac:dyDescent="0.25">
      <c r="A340" s="719"/>
      <c r="B340" s="719"/>
      <c r="C340" s="719"/>
      <c r="D340" s="719"/>
      <c r="E340" s="719"/>
      <c r="F340" s="719"/>
      <c r="G340" s="719"/>
      <c r="H340" s="720"/>
      <c r="I340" s="719"/>
      <c r="J340" s="706"/>
      <c r="K340" s="632"/>
      <c r="L340" s="632"/>
      <c r="M340" s="632"/>
      <c r="N340" s="632"/>
      <c r="O340" s="632"/>
    </row>
    <row r="341" spans="1:15" x14ac:dyDescent="0.25">
      <c r="A341" s="719"/>
      <c r="B341" s="719"/>
      <c r="C341" s="719"/>
      <c r="D341" s="719"/>
      <c r="E341" s="719"/>
      <c r="F341" s="719"/>
      <c r="G341" s="719"/>
      <c r="H341" s="720"/>
      <c r="I341" s="719"/>
      <c r="J341" s="706"/>
      <c r="K341" s="632"/>
      <c r="L341" s="632"/>
      <c r="M341" s="632"/>
      <c r="N341" s="632"/>
      <c r="O341" s="632"/>
    </row>
    <row r="342" spans="1:15" x14ac:dyDescent="0.25">
      <c r="A342" s="719"/>
      <c r="B342" s="719"/>
      <c r="C342" s="719"/>
      <c r="D342" s="719"/>
      <c r="E342" s="719"/>
      <c r="F342" s="719"/>
      <c r="G342" s="719"/>
      <c r="H342" s="720"/>
      <c r="I342" s="719"/>
      <c r="J342" s="706"/>
      <c r="K342" s="632"/>
      <c r="L342" s="632"/>
      <c r="M342" s="632"/>
      <c r="N342" s="632"/>
      <c r="O342" s="632"/>
    </row>
    <row r="343" spans="1:15" x14ac:dyDescent="0.25">
      <c r="A343" s="719"/>
      <c r="B343" s="719"/>
      <c r="C343" s="719"/>
      <c r="D343" s="719"/>
      <c r="E343" s="719"/>
      <c r="F343" s="719"/>
      <c r="G343" s="719"/>
      <c r="H343" s="720"/>
      <c r="I343" s="719"/>
      <c r="J343" s="706"/>
      <c r="K343" s="632"/>
      <c r="L343" s="632"/>
      <c r="M343" s="632"/>
      <c r="N343" s="632"/>
      <c r="O343" s="632"/>
    </row>
    <row r="344" spans="1:15" x14ac:dyDescent="0.25">
      <c r="A344" s="719"/>
      <c r="B344" s="719"/>
      <c r="C344" s="719"/>
      <c r="D344" s="719"/>
      <c r="E344" s="719"/>
      <c r="F344" s="719"/>
      <c r="G344" s="719"/>
      <c r="H344" s="720"/>
      <c r="I344" s="719"/>
      <c r="J344" s="706"/>
      <c r="K344" s="632"/>
      <c r="L344" s="632"/>
      <c r="M344" s="632"/>
      <c r="N344" s="632"/>
      <c r="O344" s="632"/>
    </row>
    <row r="345" spans="1:15" x14ac:dyDescent="0.25">
      <c r="A345" s="719"/>
      <c r="B345" s="719"/>
      <c r="C345" s="719"/>
      <c r="D345" s="719"/>
      <c r="E345" s="719"/>
      <c r="F345" s="719"/>
      <c r="G345" s="719"/>
      <c r="H345" s="720"/>
      <c r="I345" s="719"/>
      <c r="J345" s="706"/>
      <c r="K345" s="632"/>
      <c r="L345" s="632"/>
      <c r="M345" s="632"/>
      <c r="N345" s="632"/>
      <c r="O345" s="632"/>
    </row>
    <row r="346" spans="1:15" x14ac:dyDescent="0.25">
      <c r="A346" s="719"/>
      <c r="B346" s="719"/>
      <c r="C346" s="719"/>
      <c r="D346" s="719"/>
      <c r="E346" s="719"/>
      <c r="F346" s="719"/>
      <c r="G346" s="719"/>
      <c r="H346" s="720"/>
      <c r="I346" s="719"/>
      <c r="J346" s="706"/>
      <c r="K346" s="632"/>
      <c r="L346" s="632"/>
      <c r="M346" s="632"/>
      <c r="N346" s="632"/>
      <c r="O346" s="632"/>
    </row>
    <row r="347" spans="1:15" x14ac:dyDescent="0.25">
      <c r="A347" s="719"/>
      <c r="B347" s="719"/>
      <c r="C347" s="719"/>
      <c r="D347" s="719"/>
      <c r="E347" s="719"/>
      <c r="F347" s="719"/>
      <c r="G347" s="719"/>
      <c r="H347" s="720"/>
      <c r="I347" s="719"/>
      <c r="J347" s="706"/>
      <c r="K347" s="632"/>
      <c r="L347" s="632"/>
      <c r="M347" s="632"/>
      <c r="N347" s="632"/>
      <c r="O347" s="632"/>
    </row>
    <row r="348" spans="1:15" x14ac:dyDescent="0.25">
      <c r="A348" s="719"/>
      <c r="B348" s="719"/>
      <c r="C348" s="719"/>
      <c r="D348" s="719"/>
      <c r="E348" s="719"/>
      <c r="F348" s="719"/>
      <c r="G348" s="719"/>
      <c r="H348" s="720"/>
      <c r="I348" s="719"/>
      <c r="J348" s="706"/>
      <c r="K348" s="632"/>
      <c r="L348" s="632"/>
      <c r="M348" s="632"/>
      <c r="N348" s="632"/>
      <c r="O348" s="632"/>
    </row>
    <row r="349" spans="1:15" x14ac:dyDescent="0.25">
      <c r="A349" s="719"/>
      <c r="B349" s="719"/>
      <c r="C349" s="719"/>
      <c r="D349" s="719"/>
      <c r="E349" s="719"/>
      <c r="F349" s="719"/>
      <c r="G349" s="719"/>
      <c r="H349" s="720"/>
      <c r="I349" s="719"/>
      <c r="J349" s="706"/>
      <c r="K349" s="632"/>
      <c r="L349" s="632"/>
      <c r="M349" s="632"/>
      <c r="N349" s="632"/>
      <c r="O349" s="632"/>
    </row>
    <row r="350" spans="1:15" x14ac:dyDescent="0.25">
      <c r="A350" s="632"/>
      <c r="B350" s="632"/>
      <c r="C350" s="632"/>
      <c r="D350" s="632"/>
      <c r="E350" s="632"/>
      <c r="F350" s="632"/>
      <c r="G350" s="632"/>
      <c r="H350" s="633"/>
      <c r="I350" s="632"/>
      <c r="J350" s="632"/>
      <c r="K350" s="632"/>
      <c r="L350" s="632"/>
      <c r="M350" s="632"/>
      <c r="N350" s="632"/>
      <c r="O350" s="632"/>
    </row>
    <row r="351" spans="1:15" x14ac:dyDescent="0.25">
      <c r="A351" s="632"/>
      <c r="B351" s="632"/>
      <c r="C351" s="632"/>
      <c r="D351" s="632"/>
      <c r="E351" s="632"/>
      <c r="F351" s="632"/>
      <c r="G351" s="632"/>
      <c r="H351" s="633"/>
      <c r="I351" s="632"/>
      <c r="J351" s="632"/>
      <c r="K351" s="632"/>
      <c r="L351" s="632"/>
      <c r="M351" s="632"/>
      <c r="N351" s="632"/>
      <c r="O351" s="632"/>
    </row>
    <row r="352" spans="1:15" x14ac:dyDescent="0.25">
      <c r="A352" s="632"/>
      <c r="B352" s="632"/>
      <c r="C352" s="632"/>
      <c r="D352" s="632"/>
      <c r="E352" s="632"/>
      <c r="F352" s="632"/>
      <c r="G352" s="632"/>
      <c r="H352" s="633"/>
      <c r="I352" s="632"/>
      <c r="J352" s="632"/>
      <c r="K352" s="632"/>
      <c r="L352" s="632"/>
      <c r="M352" s="632"/>
      <c r="N352" s="632"/>
      <c r="O352" s="632"/>
    </row>
    <row r="353" spans="1:15" x14ac:dyDescent="0.25">
      <c r="A353" s="632"/>
      <c r="B353" s="632"/>
      <c r="C353" s="632"/>
      <c r="D353" s="632"/>
      <c r="E353" s="632"/>
      <c r="F353" s="632"/>
      <c r="G353" s="632"/>
      <c r="H353" s="633"/>
      <c r="I353" s="632"/>
      <c r="J353" s="632"/>
      <c r="K353" s="632"/>
      <c r="L353" s="632"/>
      <c r="M353" s="632"/>
      <c r="N353" s="632"/>
      <c r="O353" s="632"/>
    </row>
    <row r="354" spans="1:15" x14ac:dyDescent="0.25">
      <c r="A354" s="632"/>
      <c r="B354" s="632"/>
      <c r="C354" s="632"/>
      <c r="D354" s="632"/>
      <c r="E354" s="632"/>
      <c r="F354" s="632"/>
      <c r="G354" s="632"/>
      <c r="H354" s="633"/>
      <c r="I354" s="632"/>
      <c r="J354" s="632"/>
      <c r="K354" s="632"/>
      <c r="L354" s="632"/>
      <c r="M354" s="632"/>
      <c r="N354" s="632"/>
      <c r="O354" s="632"/>
    </row>
    <row r="355" spans="1:15" x14ac:dyDescent="0.25">
      <c r="A355" s="632"/>
      <c r="B355" s="632"/>
      <c r="C355" s="632"/>
      <c r="D355" s="632"/>
      <c r="E355" s="632"/>
      <c r="F355" s="632"/>
      <c r="G355" s="632"/>
      <c r="H355" s="633"/>
      <c r="I355" s="632"/>
      <c r="J355" s="632"/>
      <c r="K355" s="632"/>
      <c r="L355" s="632"/>
      <c r="M355" s="632"/>
      <c r="N355" s="632"/>
      <c r="O355" s="632"/>
    </row>
    <row r="356" spans="1:15" x14ac:dyDescent="0.25">
      <c r="A356" s="632"/>
      <c r="B356" s="632"/>
      <c r="C356" s="632"/>
      <c r="D356" s="632"/>
      <c r="E356" s="632"/>
      <c r="F356" s="632"/>
      <c r="G356" s="632"/>
      <c r="H356" s="633"/>
      <c r="I356" s="632"/>
      <c r="J356" s="632"/>
      <c r="K356" s="632"/>
      <c r="L356" s="632"/>
      <c r="M356" s="632"/>
      <c r="N356" s="632"/>
      <c r="O356" s="632"/>
    </row>
    <row r="357" spans="1:15" x14ac:dyDescent="0.25">
      <c r="A357" s="632"/>
      <c r="B357" s="632"/>
      <c r="C357" s="632"/>
      <c r="D357" s="632"/>
      <c r="E357" s="632"/>
      <c r="F357" s="632"/>
      <c r="G357" s="632"/>
      <c r="H357" s="633"/>
      <c r="I357" s="632"/>
      <c r="J357" s="632"/>
      <c r="K357" s="632"/>
      <c r="L357" s="632"/>
      <c r="M357" s="632"/>
      <c r="N357" s="632"/>
      <c r="O357" s="632"/>
    </row>
    <row r="358" spans="1:15" x14ac:dyDescent="0.25">
      <c r="A358" s="632"/>
      <c r="B358" s="632"/>
      <c r="C358" s="632"/>
      <c r="D358" s="632"/>
      <c r="E358" s="632"/>
      <c r="F358" s="632"/>
      <c r="G358" s="632"/>
      <c r="H358" s="633"/>
      <c r="I358" s="632"/>
      <c r="J358" s="632"/>
      <c r="K358" s="632"/>
      <c r="L358" s="632"/>
      <c r="M358" s="632"/>
      <c r="N358" s="632"/>
      <c r="O358" s="632"/>
    </row>
    <row r="359" spans="1:15" x14ac:dyDescent="0.25">
      <c r="A359" s="632"/>
      <c r="B359" s="632"/>
      <c r="C359" s="632"/>
      <c r="D359" s="632"/>
      <c r="E359" s="632"/>
      <c r="F359" s="632"/>
      <c r="G359" s="632"/>
      <c r="H359" s="633"/>
      <c r="I359" s="632"/>
      <c r="J359" s="632"/>
      <c r="K359" s="632"/>
      <c r="L359" s="632"/>
      <c r="M359" s="632"/>
      <c r="N359" s="632"/>
      <c r="O359" s="632"/>
    </row>
    <row r="360" spans="1:15" x14ac:dyDescent="0.25">
      <c r="A360" s="632"/>
      <c r="B360" s="632"/>
      <c r="C360" s="632"/>
      <c r="D360" s="632"/>
      <c r="E360" s="632"/>
      <c r="F360" s="632"/>
      <c r="G360" s="632"/>
      <c r="H360" s="633"/>
      <c r="I360" s="632"/>
      <c r="J360" s="632"/>
      <c r="K360" s="632"/>
      <c r="L360" s="632"/>
      <c r="M360" s="632"/>
      <c r="N360" s="632"/>
      <c r="O360" s="632"/>
    </row>
    <row r="361" spans="1:15" ht="51" x14ac:dyDescent="0.25">
      <c r="A361" s="634" t="s">
        <v>0</v>
      </c>
      <c r="B361" s="685" t="s">
        <v>1</v>
      </c>
      <c r="C361" s="636" t="s">
        <v>4</v>
      </c>
      <c r="D361" s="1300" t="s">
        <v>2</v>
      </c>
      <c r="E361" s="1301"/>
      <c r="F361" s="637" t="s">
        <v>5</v>
      </c>
      <c r="G361" s="637" t="s">
        <v>12</v>
      </c>
      <c r="H361" s="637" t="s">
        <v>3</v>
      </c>
      <c r="I361" s="638" t="s">
        <v>6</v>
      </c>
      <c r="J361" s="597" t="s">
        <v>7</v>
      </c>
      <c r="K361" s="632"/>
      <c r="L361" s="632"/>
      <c r="M361" s="632"/>
      <c r="N361" s="632"/>
      <c r="O361" s="632"/>
    </row>
    <row r="362" spans="1:15" ht="15.75" x14ac:dyDescent="0.25">
      <c r="A362" s="686">
        <v>1</v>
      </c>
      <c r="B362" s="687">
        <v>2</v>
      </c>
      <c r="C362" s="621">
        <v>3</v>
      </c>
      <c r="D362" s="1297">
        <v>4</v>
      </c>
      <c r="E362" s="1298"/>
      <c r="F362" s="440">
        <v>5</v>
      </c>
      <c r="G362" s="440">
        <v>6</v>
      </c>
      <c r="H362" s="52">
        <v>7</v>
      </c>
      <c r="I362" s="688">
        <v>8</v>
      </c>
      <c r="J362" s="597">
        <v>9</v>
      </c>
      <c r="K362" s="632"/>
      <c r="L362" s="632"/>
      <c r="M362" s="632"/>
      <c r="N362" s="632"/>
      <c r="O362" s="632"/>
    </row>
    <row r="363" spans="1:15" ht="15.75" x14ac:dyDescent="0.25">
      <c r="A363" s="714"/>
      <c r="B363" s="715"/>
      <c r="C363" s="666"/>
      <c r="D363" s="669"/>
      <c r="E363" s="210">
        <f>E364+E365+E366+E367</f>
        <v>10553</v>
      </c>
      <c r="F363" s="210">
        <f>F364</f>
        <v>0</v>
      </c>
      <c r="G363" s="210">
        <f>G364</f>
        <v>0</v>
      </c>
      <c r="H363" s="668">
        <f>H364+H365+H366</f>
        <v>0</v>
      </c>
      <c r="I363" s="724">
        <f>I364</f>
        <v>0</v>
      </c>
      <c r="J363" s="671"/>
      <c r="K363" s="632"/>
      <c r="L363" s="632"/>
      <c r="M363" s="632"/>
      <c r="N363" s="632"/>
      <c r="O363" s="632"/>
    </row>
    <row r="364" spans="1:15" ht="25.5" x14ac:dyDescent="0.25">
      <c r="A364" s="1505">
        <v>5</v>
      </c>
      <c r="B364" s="1420" t="s">
        <v>1344</v>
      </c>
      <c r="C364" s="625"/>
      <c r="D364" s="652" t="s">
        <v>9</v>
      </c>
      <c r="E364" s="725">
        <f>0</f>
        <v>0</v>
      </c>
      <c r="F364" s="220">
        <v>0</v>
      </c>
      <c r="G364" s="220">
        <v>0</v>
      </c>
      <c r="H364" s="725">
        <f>H375</f>
        <v>0</v>
      </c>
      <c r="I364" s="442">
        <v>0</v>
      </c>
      <c r="J364" s="726" t="s">
        <v>810</v>
      </c>
      <c r="K364" s="632"/>
      <c r="L364" s="632"/>
      <c r="M364" s="632"/>
      <c r="N364" s="632"/>
      <c r="O364" s="632"/>
    </row>
    <row r="365" spans="1:15" ht="15.75" x14ac:dyDescent="0.25">
      <c r="A365" s="1506"/>
      <c r="B365" s="1421"/>
      <c r="C365" s="727" t="s">
        <v>315</v>
      </c>
      <c r="D365" s="649" t="s">
        <v>10</v>
      </c>
      <c r="E365" s="728">
        <f>E379</f>
        <v>182.5</v>
      </c>
      <c r="F365" s="220">
        <f>F376+F379</f>
        <v>0</v>
      </c>
      <c r="G365" s="220">
        <f>G376+G379</f>
        <v>0</v>
      </c>
      <c r="H365" s="220">
        <f>H376+H379</f>
        <v>0</v>
      </c>
      <c r="I365" s="442">
        <f>(H365/E365)*100</f>
        <v>0</v>
      </c>
      <c r="J365" s="729" t="s">
        <v>482</v>
      </c>
      <c r="K365" s="632"/>
      <c r="L365" s="632"/>
      <c r="M365" s="632"/>
      <c r="N365" s="632"/>
      <c r="O365" s="632"/>
    </row>
    <row r="366" spans="1:15" ht="27.75" customHeight="1" x14ac:dyDescent="0.25">
      <c r="A366" s="1506"/>
      <c r="B366" s="1421"/>
      <c r="C366" s="1477"/>
      <c r="D366" s="730" t="s">
        <v>93</v>
      </c>
      <c r="E366" s="725">
        <f>10000.5</f>
        <v>10000.5</v>
      </c>
      <c r="F366" s="220">
        <f>F370+F373+F377</f>
        <v>0</v>
      </c>
      <c r="G366" s="220">
        <v>0</v>
      </c>
      <c r="H366" s="725">
        <f>H373+H377</f>
        <v>0</v>
      </c>
      <c r="I366" s="442">
        <f>(H366/E366)*100</f>
        <v>0</v>
      </c>
      <c r="J366" s="729" t="s">
        <v>482</v>
      </c>
      <c r="K366" s="632"/>
      <c r="L366" s="632"/>
      <c r="M366" s="632"/>
      <c r="N366" s="632"/>
      <c r="O366" s="632"/>
    </row>
    <row r="367" spans="1:15" ht="38.25" x14ac:dyDescent="0.25">
      <c r="A367" s="1507"/>
      <c r="B367" s="1422"/>
      <c r="C367" s="1389"/>
      <c r="D367" s="730" t="s">
        <v>832</v>
      </c>
      <c r="E367" s="725">
        <f>370</f>
        <v>370</v>
      </c>
      <c r="F367" s="220">
        <v>0</v>
      </c>
      <c r="G367" s="220">
        <v>0</v>
      </c>
      <c r="H367" s="220">
        <v>0</v>
      </c>
      <c r="I367" s="442">
        <v>0</v>
      </c>
      <c r="J367" s="729" t="s">
        <v>482</v>
      </c>
      <c r="K367" s="632"/>
      <c r="L367" s="632"/>
      <c r="M367" s="632"/>
      <c r="N367" s="632"/>
      <c r="O367" s="632"/>
    </row>
    <row r="368" spans="1:15" ht="25.5" x14ac:dyDescent="0.25">
      <c r="A368" s="731">
        <v>1</v>
      </c>
      <c r="B368" s="408" t="s">
        <v>316</v>
      </c>
      <c r="C368" s="726" t="s">
        <v>11</v>
      </c>
      <c r="D368" s="726" t="s">
        <v>11</v>
      </c>
      <c r="E368" s="726" t="s">
        <v>11</v>
      </c>
      <c r="F368" s="726" t="s">
        <v>11</v>
      </c>
      <c r="G368" s="726" t="s">
        <v>11</v>
      </c>
      <c r="H368" s="732" t="s">
        <v>11</v>
      </c>
      <c r="I368" s="726" t="s">
        <v>11</v>
      </c>
      <c r="J368" s="733" t="s">
        <v>11</v>
      </c>
      <c r="K368" s="632"/>
      <c r="L368" s="632"/>
      <c r="M368" s="632"/>
      <c r="N368" s="632"/>
      <c r="O368" s="632"/>
    </row>
    <row r="369" spans="1:15" ht="25.5" x14ac:dyDescent="0.25">
      <c r="A369" s="731">
        <v>2</v>
      </c>
      <c r="B369" s="408" t="s">
        <v>317</v>
      </c>
      <c r="C369" s="726" t="s">
        <v>11</v>
      </c>
      <c r="D369" s="726" t="s">
        <v>11</v>
      </c>
      <c r="E369" s="726" t="s">
        <v>11</v>
      </c>
      <c r="F369" s="726" t="s">
        <v>11</v>
      </c>
      <c r="G369" s="726" t="s">
        <v>11</v>
      </c>
      <c r="H369" s="732" t="s">
        <v>11</v>
      </c>
      <c r="I369" s="726" t="s">
        <v>11</v>
      </c>
      <c r="J369" s="731" t="s">
        <v>11</v>
      </c>
      <c r="K369" s="632"/>
      <c r="L369" s="632"/>
      <c r="M369" s="632"/>
      <c r="N369" s="632"/>
      <c r="O369" s="632"/>
    </row>
    <row r="370" spans="1:15" ht="25.5" x14ac:dyDescent="0.25">
      <c r="A370" s="1432">
        <v>3</v>
      </c>
      <c r="B370" s="1381" t="s">
        <v>318</v>
      </c>
      <c r="C370" s="1383" t="s">
        <v>11</v>
      </c>
      <c r="D370" s="734" t="s">
        <v>93</v>
      </c>
      <c r="E370" s="52">
        <v>5151.7</v>
      </c>
      <c r="F370" s="52">
        <v>0</v>
      </c>
      <c r="G370" s="52">
        <v>0</v>
      </c>
      <c r="H370" s="52">
        <v>0</v>
      </c>
      <c r="I370" s="439">
        <v>0</v>
      </c>
      <c r="J370" s="735" t="s">
        <v>482</v>
      </c>
      <c r="K370" s="632"/>
      <c r="L370" s="632"/>
      <c r="M370" s="632"/>
      <c r="N370" s="632"/>
      <c r="O370" s="632"/>
    </row>
    <row r="371" spans="1:15" ht="38.25" x14ac:dyDescent="0.25">
      <c r="A371" s="1432"/>
      <c r="B371" s="1381"/>
      <c r="C371" s="1469"/>
      <c r="D371" s="734" t="s">
        <v>832</v>
      </c>
      <c r="E371" s="52">
        <v>200</v>
      </c>
      <c r="F371" s="52">
        <v>0</v>
      </c>
      <c r="G371" s="52">
        <v>0</v>
      </c>
      <c r="H371" s="52">
        <v>0</v>
      </c>
      <c r="I371" s="439">
        <v>0</v>
      </c>
      <c r="J371" s="735" t="s">
        <v>482</v>
      </c>
      <c r="K371" s="632"/>
      <c r="L371" s="632"/>
      <c r="M371" s="632"/>
      <c r="N371" s="632"/>
      <c r="O371" s="632"/>
    </row>
    <row r="372" spans="1:15" ht="15.75" x14ac:dyDescent="0.25">
      <c r="A372" s="1432"/>
      <c r="B372" s="1381"/>
      <c r="C372" s="1384"/>
      <c r="D372" s="407" t="s">
        <v>9</v>
      </c>
      <c r="E372" s="52">
        <v>0</v>
      </c>
      <c r="F372" s="52">
        <v>0</v>
      </c>
      <c r="G372" s="52">
        <v>0</v>
      </c>
      <c r="H372" s="52">
        <v>0</v>
      </c>
      <c r="I372" s="439">
        <v>0</v>
      </c>
      <c r="J372" s="735" t="s">
        <v>11</v>
      </c>
      <c r="K372" s="632"/>
      <c r="L372" s="632"/>
      <c r="M372" s="632"/>
      <c r="N372" s="632"/>
      <c r="O372" s="632"/>
    </row>
    <row r="373" spans="1:15" ht="25.5" x14ac:dyDescent="0.25">
      <c r="A373" s="1502">
        <v>4</v>
      </c>
      <c r="B373" s="1358" t="s">
        <v>319</v>
      </c>
      <c r="C373" s="1072" t="s">
        <v>315</v>
      </c>
      <c r="D373" s="734" t="s">
        <v>93</v>
      </c>
      <c r="E373" s="52">
        <v>500</v>
      </c>
      <c r="F373" s="52">
        <v>0</v>
      </c>
      <c r="G373" s="52">
        <v>0</v>
      </c>
      <c r="H373" s="52">
        <v>0</v>
      </c>
      <c r="I373" s="439">
        <v>0</v>
      </c>
      <c r="J373" s="735" t="s">
        <v>482</v>
      </c>
      <c r="K373" s="632"/>
      <c r="L373" s="632"/>
      <c r="M373" s="632"/>
      <c r="N373" s="632"/>
      <c r="O373" s="632"/>
    </row>
    <row r="374" spans="1:15" ht="36.75" customHeight="1" x14ac:dyDescent="0.25">
      <c r="A374" s="1499"/>
      <c r="B374" s="1368"/>
      <c r="C374" s="1073"/>
      <c r="D374" s="736" t="s">
        <v>832</v>
      </c>
      <c r="E374" s="52">
        <v>0</v>
      </c>
      <c r="F374" s="52">
        <v>0</v>
      </c>
      <c r="G374" s="52">
        <v>0</v>
      </c>
      <c r="H374" s="52">
        <v>0</v>
      </c>
      <c r="I374" s="439">
        <v>0</v>
      </c>
      <c r="J374" s="735" t="s">
        <v>482</v>
      </c>
      <c r="K374" s="632"/>
      <c r="L374" s="632"/>
      <c r="M374" s="632"/>
      <c r="N374" s="632"/>
      <c r="O374" s="632"/>
    </row>
    <row r="375" spans="1:15" ht="15.75" x14ac:dyDescent="0.25">
      <c r="A375" s="1499"/>
      <c r="B375" s="1368"/>
      <c r="C375" s="1073"/>
      <c r="D375" s="737" t="s">
        <v>9</v>
      </c>
      <c r="E375" s="52">
        <v>0</v>
      </c>
      <c r="F375" s="52">
        <v>0</v>
      </c>
      <c r="G375" s="52">
        <v>0</v>
      </c>
      <c r="H375" s="52">
        <v>0</v>
      </c>
      <c r="I375" s="439">
        <v>0</v>
      </c>
      <c r="J375" s="735" t="s">
        <v>482</v>
      </c>
      <c r="K375" s="632"/>
      <c r="L375" s="632"/>
      <c r="M375" s="632"/>
      <c r="N375" s="632"/>
      <c r="O375" s="632"/>
    </row>
    <row r="376" spans="1:15" ht="15.75" x14ac:dyDescent="0.25">
      <c r="A376" s="1503"/>
      <c r="B376" s="1369"/>
      <c r="C376" s="1074"/>
      <c r="D376" s="737" t="s">
        <v>10</v>
      </c>
      <c r="E376" s="704">
        <v>0</v>
      </c>
      <c r="F376" s="52">
        <v>0</v>
      </c>
      <c r="G376" s="52">
        <v>0</v>
      </c>
      <c r="H376" s="52">
        <v>0</v>
      </c>
      <c r="I376" s="439">
        <v>0</v>
      </c>
      <c r="J376" s="731" t="s">
        <v>11</v>
      </c>
      <c r="K376" s="632"/>
      <c r="L376" s="632"/>
      <c r="M376" s="632"/>
      <c r="N376" s="632"/>
      <c r="O376" s="632"/>
    </row>
    <row r="377" spans="1:15" ht="25.5" x14ac:dyDescent="0.25">
      <c r="A377" s="1432">
        <v>5</v>
      </c>
      <c r="B377" s="1385" t="s">
        <v>320</v>
      </c>
      <c r="C377" s="1450" t="s">
        <v>480</v>
      </c>
      <c r="D377" s="734" t="s">
        <v>93</v>
      </c>
      <c r="E377" s="52">
        <v>4348.8</v>
      </c>
      <c r="F377" s="52">
        <v>0</v>
      </c>
      <c r="G377" s="52">
        <v>0</v>
      </c>
      <c r="H377" s="52">
        <v>0</v>
      </c>
      <c r="I377" s="439">
        <v>0</v>
      </c>
      <c r="J377" s="735" t="s">
        <v>482</v>
      </c>
      <c r="K377" s="632"/>
      <c r="L377" s="632"/>
      <c r="M377" s="632"/>
      <c r="N377" s="632"/>
      <c r="O377" s="632"/>
    </row>
    <row r="378" spans="1:15" ht="38.25" x14ac:dyDescent="0.25">
      <c r="A378" s="1432"/>
      <c r="B378" s="1385"/>
      <c r="C378" s="1451"/>
      <c r="D378" s="734" t="s">
        <v>832</v>
      </c>
      <c r="E378" s="52">
        <v>170</v>
      </c>
      <c r="F378" s="52">
        <v>0</v>
      </c>
      <c r="G378" s="52">
        <v>0</v>
      </c>
      <c r="H378" s="52">
        <v>0</v>
      </c>
      <c r="I378" s="439">
        <v>0</v>
      </c>
      <c r="J378" s="735" t="s">
        <v>482</v>
      </c>
      <c r="K378" s="632"/>
      <c r="L378" s="632"/>
      <c r="M378" s="632"/>
      <c r="N378" s="632"/>
      <c r="O378" s="632"/>
    </row>
    <row r="379" spans="1:15" ht="15.75" x14ac:dyDescent="0.25">
      <c r="A379" s="1432"/>
      <c r="B379" s="1385"/>
      <c r="C379" s="1452"/>
      <c r="D379" s="738" t="s">
        <v>10</v>
      </c>
      <c r="E379" s="52">
        <v>182.5</v>
      </c>
      <c r="F379" s="52">
        <v>0</v>
      </c>
      <c r="G379" s="52">
        <v>0</v>
      </c>
      <c r="H379" s="52">
        <v>0</v>
      </c>
      <c r="I379" s="439">
        <v>0</v>
      </c>
      <c r="J379" s="735" t="s">
        <v>482</v>
      </c>
      <c r="K379" s="632"/>
      <c r="L379" s="632"/>
      <c r="M379" s="632"/>
      <c r="N379" s="632"/>
      <c r="O379" s="632"/>
    </row>
    <row r="380" spans="1:15" ht="25.5" x14ac:dyDescent="0.25">
      <c r="A380" s="731">
        <v>6</v>
      </c>
      <c r="B380" s="408" t="s">
        <v>321</v>
      </c>
      <c r="C380" s="735" t="s">
        <v>11</v>
      </c>
      <c r="D380" s="735" t="s">
        <v>11</v>
      </c>
      <c r="E380" s="735" t="s">
        <v>11</v>
      </c>
      <c r="F380" s="735" t="s">
        <v>11</v>
      </c>
      <c r="G380" s="735" t="s">
        <v>11</v>
      </c>
      <c r="H380" s="739" t="s">
        <v>11</v>
      </c>
      <c r="I380" s="735" t="s">
        <v>11</v>
      </c>
      <c r="J380" s="731" t="s">
        <v>11</v>
      </c>
      <c r="K380" s="632"/>
      <c r="L380" s="632"/>
      <c r="M380" s="632"/>
      <c r="N380" s="632"/>
      <c r="O380" s="632"/>
    </row>
    <row r="381" spans="1:15" x14ac:dyDescent="0.25">
      <c r="A381" s="740"/>
      <c r="B381" s="741"/>
      <c r="C381" s="711"/>
      <c r="D381" s="711"/>
      <c r="E381" s="711"/>
      <c r="F381" s="711"/>
      <c r="G381" s="711"/>
      <c r="H381" s="742"/>
      <c r="I381" s="711"/>
      <c r="J381" s="740"/>
      <c r="K381" s="632"/>
      <c r="L381" s="632"/>
      <c r="M381" s="632"/>
      <c r="N381" s="632"/>
      <c r="O381" s="632"/>
    </row>
    <row r="382" spans="1:15" ht="15.75" x14ac:dyDescent="0.25">
      <c r="A382" s="714"/>
      <c r="B382" s="715"/>
      <c r="C382" s="666"/>
      <c r="D382" s="669"/>
      <c r="E382" s="669"/>
      <c r="F382" s="716"/>
      <c r="G382" s="716"/>
      <c r="H382" s="210"/>
      <c r="I382" s="717"/>
      <c r="J382" s="671"/>
      <c r="K382" s="632"/>
      <c r="L382" s="632"/>
      <c r="M382" s="632"/>
      <c r="N382" s="632"/>
      <c r="O382" s="632"/>
    </row>
    <row r="383" spans="1:15" ht="15.75" x14ac:dyDescent="0.25">
      <c r="A383" s="1287" t="s">
        <v>18</v>
      </c>
      <c r="B383" s="1287"/>
      <c r="C383" s="1287"/>
      <c r="D383" s="1287"/>
      <c r="E383" s="1287"/>
      <c r="F383" s="1287"/>
      <c r="G383" s="1287"/>
      <c r="H383" s="1287"/>
      <c r="I383" s="1287"/>
      <c r="J383" s="671"/>
      <c r="K383" s="632"/>
      <c r="L383" s="632"/>
      <c r="M383" s="632"/>
      <c r="N383" s="632"/>
      <c r="O383" s="632"/>
    </row>
    <row r="384" spans="1:15" x14ac:dyDescent="0.25">
      <c r="A384" s="1308" t="s">
        <v>0</v>
      </c>
      <c r="B384" s="1309" t="s">
        <v>19</v>
      </c>
      <c r="C384" s="1310" t="s">
        <v>20</v>
      </c>
      <c r="D384" s="1311" t="s">
        <v>1416</v>
      </c>
      <c r="E384" s="1312"/>
      <c r="F384" s="1315">
        <v>2023</v>
      </c>
      <c r="G384" s="1316"/>
      <c r="H384" s="1316"/>
      <c r="I384" s="1317"/>
      <c r="J384" s="1310" t="s">
        <v>21</v>
      </c>
      <c r="K384" s="632"/>
      <c r="L384" s="632"/>
      <c r="M384" s="632"/>
      <c r="N384" s="632"/>
      <c r="O384" s="632"/>
    </row>
    <row r="385" spans="1:15" x14ac:dyDescent="0.25">
      <c r="A385" s="1308"/>
      <c r="B385" s="1309"/>
      <c r="C385" s="1310"/>
      <c r="D385" s="1313"/>
      <c r="E385" s="1314"/>
      <c r="F385" s="1310" t="s">
        <v>22</v>
      </c>
      <c r="G385" s="1310"/>
      <c r="H385" s="1278" t="s">
        <v>24</v>
      </c>
      <c r="I385" s="1279"/>
      <c r="J385" s="1310"/>
      <c r="K385" s="632"/>
      <c r="L385" s="632"/>
      <c r="M385" s="632"/>
      <c r="N385" s="632"/>
      <c r="O385" s="632"/>
    </row>
    <row r="386" spans="1:15" x14ac:dyDescent="0.25">
      <c r="A386" s="707">
        <v>1</v>
      </c>
      <c r="B386" s="708">
        <v>2</v>
      </c>
      <c r="C386" s="674">
        <v>3</v>
      </c>
      <c r="D386" s="1292">
        <v>4</v>
      </c>
      <c r="E386" s="1293"/>
      <c r="F386" s="1318">
        <v>5</v>
      </c>
      <c r="G386" s="1318"/>
      <c r="H386" s="1292">
        <v>6</v>
      </c>
      <c r="I386" s="1293"/>
      <c r="J386" s="675">
        <v>7</v>
      </c>
      <c r="K386" s="632"/>
      <c r="L386" s="632"/>
      <c r="M386" s="632"/>
      <c r="N386" s="632"/>
      <c r="O386" s="632"/>
    </row>
    <row r="387" spans="1:15" ht="15.75" x14ac:dyDescent="0.25">
      <c r="A387" s="731">
        <v>1</v>
      </c>
      <c r="B387" s="743" t="s">
        <v>322</v>
      </c>
      <c r="C387" s="744" t="s">
        <v>313</v>
      </c>
      <c r="D387" s="1297">
        <v>0</v>
      </c>
      <c r="E387" s="1298"/>
      <c r="F387" s="1297">
        <v>3</v>
      </c>
      <c r="G387" s="1298"/>
      <c r="H387" s="1297">
        <v>0</v>
      </c>
      <c r="I387" s="1298"/>
      <c r="J387" s="597" t="s">
        <v>1347</v>
      </c>
      <c r="K387" s="632"/>
      <c r="L387" s="632"/>
      <c r="M387" s="632"/>
      <c r="N387" s="632"/>
      <c r="O387" s="632"/>
    </row>
    <row r="388" spans="1:15" ht="15.75" x14ac:dyDescent="0.25">
      <c r="A388" s="1499">
        <v>2</v>
      </c>
      <c r="B388" s="745" t="s">
        <v>323</v>
      </c>
      <c r="C388" s="1469" t="s">
        <v>313</v>
      </c>
      <c r="D388" s="1495">
        <v>4</v>
      </c>
      <c r="E388" s="1496"/>
      <c r="F388" s="1495">
        <v>6</v>
      </c>
      <c r="G388" s="1496"/>
      <c r="H388" s="1495">
        <v>33</v>
      </c>
      <c r="I388" s="1496"/>
      <c r="J388" s="1215" t="s">
        <v>482</v>
      </c>
      <c r="K388" s="632"/>
      <c r="L388" s="632"/>
      <c r="M388" s="632"/>
      <c r="N388" s="632"/>
      <c r="O388" s="632"/>
    </row>
    <row r="389" spans="1:15" ht="15.75" x14ac:dyDescent="0.25">
      <c r="A389" s="1499"/>
      <c r="B389" s="745" t="s">
        <v>324</v>
      </c>
      <c r="C389" s="1469"/>
      <c r="D389" s="1493">
        <v>2</v>
      </c>
      <c r="E389" s="1494"/>
      <c r="F389" s="1493">
        <v>3</v>
      </c>
      <c r="G389" s="1494"/>
      <c r="H389" s="1493">
        <v>30</v>
      </c>
      <c r="I389" s="1494"/>
      <c r="J389" s="1216"/>
      <c r="K389" s="632"/>
      <c r="L389" s="632"/>
      <c r="M389" s="632"/>
      <c r="N389" s="632"/>
      <c r="O389" s="632"/>
    </row>
    <row r="390" spans="1:15" ht="25.5" customHeight="1" x14ac:dyDescent="0.25">
      <c r="A390" s="1499"/>
      <c r="B390" s="745"/>
      <c r="C390" s="1469"/>
      <c r="D390" s="1493" t="s">
        <v>11</v>
      </c>
      <c r="E390" s="1501"/>
      <c r="F390" s="1493"/>
      <c r="G390" s="1501"/>
      <c r="H390" s="1493"/>
      <c r="I390" s="1500"/>
      <c r="J390" s="1216"/>
      <c r="K390" s="632"/>
      <c r="L390" s="632"/>
      <c r="M390" s="632"/>
      <c r="N390" s="632"/>
      <c r="O390" s="632"/>
    </row>
    <row r="391" spans="1:15" ht="15.75" x14ac:dyDescent="0.25">
      <c r="A391" s="1499"/>
      <c r="B391" s="745" t="s">
        <v>325</v>
      </c>
      <c r="C391" s="1469"/>
      <c r="D391" s="1497">
        <v>2</v>
      </c>
      <c r="E391" s="1498"/>
      <c r="F391" s="1497">
        <v>3</v>
      </c>
      <c r="G391" s="1498"/>
      <c r="H391" s="1497">
        <v>3</v>
      </c>
      <c r="I391" s="1498"/>
      <c r="J391" s="1217"/>
      <c r="K391" s="632"/>
      <c r="L391" s="632"/>
      <c r="M391" s="632"/>
      <c r="N391" s="632"/>
      <c r="O391" s="632"/>
    </row>
    <row r="392" spans="1:15" ht="15.75" x14ac:dyDescent="0.25">
      <c r="A392" s="731">
        <v>3</v>
      </c>
      <c r="B392" s="743" t="s">
        <v>326</v>
      </c>
      <c r="C392" s="744" t="s">
        <v>313</v>
      </c>
      <c r="D392" s="1321">
        <v>17</v>
      </c>
      <c r="E392" s="1484"/>
      <c r="F392" s="1321">
        <v>17</v>
      </c>
      <c r="G392" s="1484"/>
      <c r="H392" s="1321">
        <v>33</v>
      </c>
      <c r="I392" s="1484"/>
      <c r="J392" s="597" t="s">
        <v>61</v>
      </c>
      <c r="K392" s="632"/>
      <c r="L392" s="632"/>
      <c r="M392" s="632"/>
      <c r="N392" s="632"/>
      <c r="O392" s="632"/>
    </row>
    <row r="393" spans="1:15" ht="15.75" x14ac:dyDescent="0.25">
      <c r="A393" s="1499">
        <v>4</v>
      </c>
      <c r="B393" s="745" t="s">
        <v>812</v>
      </c>
      <c r="C393" s="1469" t="s">
        <v>313</v>
      </c>
      <c r="D393" s="1495">
        <v>0</v>
      </c>
      <c r="E393" s="1496"/>
      <c r="F393" s="1495">
        <v>11</v>
      </c>
      <c r="G393" s="1496"/>
      <c r="H393" s="1495">
        <v>1</v>
      </c>
      <c r="I393" s="1496"/>
      <c r="J393" s="735" t="s">
        <v>482</v>
      </c>
      <c r="K393" s="632"/>
      <c r="L393" s="632"/>
      <c r="M393" s="632"/>
      <c r="N393" s="632"/>
      <c r="O393" s="632"/>
    </row>
    <row r="394" spans="1:15" ht="25.5" customHeight="1" x14ac:dyDescent="0.25">
      <c r="A394" s="1499"/>
      <c r="B394" s="745" t="s">
        <v>324</v>
      </c>
      <c r="C394" s="1469"/>
      <c r="D394" s="1493">
        <v>0</v>
      </c>
      <c r="E394" s="1494"/>
      <c r="F394" s="1493">
        <v>10</v>
      </c>
      <c r="G394" s="1494"/>
      <c r="H394" s="1493">
        <v>0</v>
      </c>
      <c r="I394" s="1494"/>
      <c r="J394" s="735" t="s">
        <v>482</v>
      </c>
      <c r="K394" s="632"/>
      <c r="L394" s="632"/>
      <c r="M394" s="632"/>
      <c r="N394" s="632"/>
      <c r="O394" s="632"/>
    </row>
    <row r="395" spans="1:15" ht="15.75" x14ac:dyDescent="0.25">
      <c r="A395" s="1499"/>
      <c r="B395" s="745"/>
      <c r="C395" s="1469"/>
      <c r="D395" s="1493"/>
      <c r="E395" s="1501"/>
      <c r="F395" s="1493"/>
      <c r="G395" s="1501"/>
      <c r="H395" s="1493"/>
      <c r="I395" s="1501"/>
      <c r="J395" s="619"/>
      <c r="K395" s="632"/>
      <c r="L395" s="632"/>
      <c r="M395" s="632"/>
      <c r="N395" s="632"/>
      <c r="O395" s="632"/>
    </row>
    <row r="396" spans="1:15" ht="15.75" x14ac:dyDescent="0.25">
      <c r="A396" s="1499"/>
      <c r="B396" s="745" t="s">
        <v>325</v>
      </c>
      <c r="C396" s="1547"/>
      <c r="D396" s="1493">
        <v>0</v>
      </c>
      <c r="E396" s="1494"/>
      <c r="F396" s="1546">
        <v>0</v>
      </c>
      <c r="G396" s="1546"/>
      <c r="H396" s="1493">
        <v>0</v>
      </c>
      <c r="I396" s="1494"/>
      <c r="J396" s="746" t="s">
        <v>11</v>
      </c>
      <c r="K396" s="632"/>
      <c r="L396" s="632"/>
      <c r="M396" s="632"/>
      <c r="N396" s="632"/>
      <c r="O396" s="632"/>
    </row>
    <row r="397" spans="1:15" ht="15.75" x14ac:dyDescent="0.25">
      <c r="A397" s="747"/>
      <c r="B397" s="745" t="s">
        <v>1424</v>
      </c>
      <c r="C397" s="748"/>
      <c r="D397" s="1493">
        <v>0</v>
      </c>
      <c r="E397" s="1501"/>
      <c r="F397" s="1493">
        <v>1</v>
      </c>
      <c r="G397" s="1494"/>
      <c r="H397" s="1493">
        <v>1</v>
      </c>
      <c r="I397" s="1501"/>
      <c r="J397" s="746" t="s">
        <v>61</v>
      </c>
      <c r="K397" s="632"/>
      <c r="L397" s="632"/>
      <c r="M397" s="632"/>
      <c r="N397" s="632"/>
      <c r="O397" s="632"/>
    </row>
    <row r="398" spans="1:15" ht="15.75" x14ac:dyDescent="0.25">
      <c r="A398" s="747"/>
      <c r="B398" s="745" t="s">
        <v>813</v>
      </c>
      <c r="C398" s="748"/>
      <c r="D398" s="1493">
        <v>0</v>
      </c>
      <c r="E398" s="1494"/>
      <c r="F398" s="1546">
        <v>0</v>
      </c>
      <c r="G398" s="1546"/>
      <c r="H398" s="1493">
        <v>0</v>
      </c>
      <c r="I398" s="1494"/>
      <c r="J398" s="619" t="s">
        <v>11</v>
      </c>
      <c r="K398" s="632"/>
      <c r="L398" s="632"/>
      <c r="M398" s="632"/>
      <c r="N398" s="632"/>
      <c r="O398" s="632"/>
    </row>
    <row r="399" spans="1:15" ht="15.75" x14ac:dyDescent="0.25">
      <c r="A399" s="747"/>
      <c r="B399" s="745" t="s">
        <v>814</v>
      </c>
      <c r="C399" s="748"/>
      <c r="D399" s="1493">
        <v>0</v>
      </c>
      <c r="E399" s="1494"/>
      <c r="F399" s="1546">
        <v>0</v>
      </c>
      <c r="G399" s="1546"/>
      <c r="H399" s="1493">
        <v>0</v>
      </c>
      <c r="I399" s="1494"/>
      <c r="J399" s="619" t="s">
        <v>11</v>
      </c>
      <c r="K399" s="632"/>
      <c r="L399" s="632"/>
      <c r="M399" s="632"/>
      <c r="N399" s="632"/>
      <c r="O399" s="632"/>
    </row>
    <row r="400" spans="1:15" ht="15.75" x14ac:dyDescent="0.25">
      <c r="A400" s="747"/>
      <c r="B400" s="745" t="s">
        <v>815</v>
      </c>
      <c r="C400" s="748"/>
      <c r="D400" s="1493">
        <v>0</v>
      </c>
      <c r="E400" s="1494"/>
      <c r="F400" s="1546">
        <v>0</v>
      </c>
      <c r="G400" s="1546"/>
      <c r="H400" s="1493">
        <v>0</v>
      </c>
      <c r="I400" s="1494"/>
      <c r="J400" s="619" t="s">
        <v>11</v>
      </c>
      <c r="K400" s="632"/>
      <c r="L400" s="632"/>
      <c r="M400" s="632"/>
      <c r="N400" s="632"/>
      <c r="O400" s="632"/>
    </row>
    <row r="401" spans="1:15" ht="15.75" x14ac:dyDescent="0.25">
      <c r="A401" s="747"/>
      <c r="B401" s="745" t="s">
        <v>816</v>
      </c>
      <c r="C401" s="748"/>
      <c r="D401" s="1493">
        <v>0</v>
      </c>
      <c r="E401" s="1494"/>
      <c r="F401" s="1546">
        <v>0</v>
      </c>
      <c r="G401" s="1546"/>
      <c r="H401" s="1493">
        <v>0</v>
      </c>
      <c r="I401" s="1494"/>
      <c r="J401" s="619" t="s">
        <v>11</v>
      </c>
      <c r="K401" s="632"/>
      <c r="L401" s="632"/>
      <c r="M401" s="632"/>
      <c r="N401" s="632"/>
      <c r="O401" s="632"/>
    </row>
    <row r="402" spans="1:15" ht="15.75" x14ac:dyDescent="0.25">
      <c r="A402" s="747"/>
      <c r="B402" s="745" t="s">
        <v>817</v>
      </c>
      <c r="C402" s="748"/>
      <c r="D402" s="1493">
        <v>0</v>
      </c>
      <c r="E402" s="1494"/>
      <c r="F402" s="1546">
        <v>0</v>
      </c>
      <c r="G402" s="1546"/>
      <c r="H402" s="1493">
        <v>0</v>
      </c>
      <c r="I402" s="1494"/>
      <c r="J402" s="619" t="s">
        <v>11</v>
      </c>
      <c r="K402" s="632"/>
      <c r="L402" s="632"/>
      <c r="M402" s="632"/>
      <c r="N402" s="632"/>
      <c r="O402" s="632"/>
    </row>
    <row r="403" spans="1:15" ht="15.75" x14ac:dyDescent="0.25">
      <c r="A403" s="747"/>
      <c r="B403" s="745" t="s">
        <v>818</v>
      </c>
      <c r="C403" s="749"/>
      <c r="D403" s="1497">
        <v>0</v>
      </c>
      <c r="E403" s="1498"/>
      <c r="F403" s="1497">
        <v>0</v>
      </c>
      <c r="G403" s="1498"/>
      <c r="H403" s="1497">
        <v>0</v>
      </c>
      <c r="I403" s="1498"/>
      <c r="J403" s="619" t="s">
        <v>11</v>
      </c>
      <c r="K403" s="632"/>
      <c r="L403" s="632"/>
      <c r="M403" s="632"/>
      <c r="N403" s="632"/>
      <c r="O403" s="632"/>
    </row>
    <row r="404" spans="1:15" ht="15.75" x14ac:dyDescent="0.25">
      <c r="A404" s="731">
        <v>5</v>
      </c>
      <c r="B404" s="750" t="s">
        <v>327</v>
      </c>
      <c r="C404" s="744" t="s">
        <v>48</v>
      </c>
      <c r="D404" s="1321">
        <v>25</v>
      </c>
      <c r="E404" s="1484"/>
      <c r="F404" s="1321">
        <v>10</v>
      </c>
      <c r="G404" s="1484"/>
      <c r="H404" s="1321">
        <v>10</v>
      </c>
      <c r="I404" s="1484"/>
      <c r="J404" s="597" t="s">
        <v>61</v>
      </c>
      <c r="K404" s="632"/>
      <c r="L404" s="632"/>
      <c r="M404" s="632"/>
      <c r="N404" s="632"/>
      <c r="O404" s="632"/>
    </row>
    <row r="405" spans="1:15" x14ac:dyDescent="0.25">
      <c r="A405" s="632"/>
      <c r="B405" s="632"/>
      <c r="C405" s="632"/>
      <c r="D405" s="632"/>
      <c r="E405" s="632"/>
      <c r="F405" s="632"/>
      <c r="G405" s="632"/>
      <c r="H405" s="633"/>
      <c r="I405" s="632"/>
      <c r="J405" s="632"/>
      <c r="K405" s="632"/>
      <c r="L405" s="632"/>
      <c r="M405" s="632"/>
      <c r="N405" s="632"/>
      <c r="O405" s="632"/>
    </row>
    <row r="406" spans="1:15" x14ac:dyDescent="0.25">
      <c r="A406" s="632"/>
      <c r="B406" s="632"/>
      <c r="C406" s="632"/>
      <c r="D406" s="632"/>
      <c r="E406" s="632"/>
      <c r="F406" s="632"/>
      <c r="G406" s="632"/>
      <c r="H406" s="633"/>
      <c r="I406" s="632"/>
      <c r="J406" s="632"/>
      <c r="K406" s="632"/>
      <c r="L406" s="632"/>
      <c r="M406" s="632"/>
      <c r="N406" s="632"/>
      <c r="O406" s="632"/>
    </row>
    <row r="407" spans="1:15" x14ac:dyDescent="0.25">
      <c r="A407" s="632"/>
      <c r="B407" s="632"/>
      <c r="C407" s="632"/>
      <c r="D407" s="632"/>
      <c r="E407" s="632"/>
      <c r="F407" s="632"/>
      <c r="G407" s="632"/>
      <c r="H407" s="633"/>
      <c r="I407" s="632"/>
      <c r="J407" s="632"/>
      <c r="K407" s="632"/>
      <c r="L407" s="632"/>
      <c r="M407" s="632"/>
      <c r="N407" s="632"/>
      <c r="O407" s="632"/>
    </row>
    <row r="408" spans="1:15" x14ac:dyDescent="0.25">
      <c r="A408" s="632"/>
      <c r="B408" s="632"/>
      <c r="C408" s="632"/>
      <c r="D408" s="632"/>
      <c r="E408" s="632"/>
      <c r="F408" s="632"/>
      <c r="G408" s="632"/>
      <c r="H408" s="633"/>
      <c r="I408" s="632"/>
      <c r="J408" s="632"/>
      <c r="K408" s="632"/>
      <c r="L408" s="632"/>
      <c r="M408" s="632"/>
      <c r="N408" s="632"/>
      <c r="O408" s="632"/>
    </row>
    <row r="409" spans="1:15" x14ac:dyDescent="0.25">
      <c r="A409" s="632"/>
      <c r="B409" s="632"/>
      <c r="C409" s="632"/>
      <c r="D409" s="632"/>
      <c r="E409" s="632"/>
      <c r="F409" s="632"/>
      <c r="G409" s="632"/>
      <c r="H409" s="633"/>
      <c r="I409" s="632"/>
      <c r="J409" s="632"/>
      <c r="K409" s="632"/>
      <c r="L409" s="632"/>
      <c r="M409" s="632"/>
      <c r="N409" s="632"/>
      <c r="O409" s="632"/>
    </row>
    <row r="410" spans="1:15" x14ac:dyDescent="0.25">
      <c r="A410" s="632"/>
      <c r="B410" s="632"/>
      <c r="C410" s="632"/>
      <c r="D410" s="632"/>
      <c r="E410" s="632"/>
      <c r="F410" s="632"/>
      <c r="G410" s="632"/>
      <c r="H410" s="633"/>
      <c r="I410" s="632"/>
      <c r="J410" s="632"/>
      <c r="K410" s="632"/>
      <c r="L410" s="632"/>
      <c r="M410" s="632"/>
      <c r="N410" s="632"/>
      <c r="O410" s="632"/>
    </row>
    <row r="411" spans="1:15" ht="51" x14ac:dyDescent="0.25">
      <c r="A411" s="634" t="s">
        <v>0</v>
      </c>
      <c r="B411" s="685" t="s">
        <v>1</v>
      </c>
      <c r="C411" s="636" t="s">
        <v>4</v>
      </c>
      <c r="D411" s="1300" t="s">
        <v>2</v>
      </c>
      <c r="E411" s="1301"/>
      <c r="F411" s="637" t="s">
        <v>5</v>
      </c>
      <c r="G411" s="637" t="s">
        <v>12</v>
      </c>
      <c r="H411" s="637" t="s">
        <v>3</v>
      </c>
      <c r="I411" s="638" t="s">
        <v>6</v>
      </c>
      <c r="J411" s="597" t="s">
        <v>7</v>
      </c>
      <c r="K411" s="632"/>
      <c r="L411" s="632"/>
      <c r="M411" s="632"/>
      <c r="N411" s="632"/>
      <c r="O411" s="632"/>
    </row>
    <row r="412" spans="1:15" ht="15.75" x14ac:dyDescent="0.25">
      <c r="A412" s="686">
        <v>1</v>
      </c>
      <c r="B412" s="687">
        <v>2</v>
      </c>
      <c r="C412" s="621">
        <v>3</v>
      </c>
      <c r="D412" s="1297">
        <v>4</v>
      </c>
      <c r="E412" s="1298"/>
      <c r="F412" s="440">
        <v>5</v>
      </c>
      <c r="G412" s="440">
        <v>6</v>
      </c>
      <c r="H412" s="52">
        <v>7</v>
      </c>
      <c r="I412" s="688">
        <v>8</v>
      </c>
      <c r="J412" s="597">
        <v>9</v>
      </c>
      <c r="K412" s="632"/>
      <c r="L412" s="632"/>
      <c r="M412" s="632"/>
      <c r="N412" s="632"/>
      <c r="O412" s="632"/>
    </row>
    <row r="413" spans="1:15" ht="15.75" x14ac:dyDescent="0.25">
      <c r="A413" s="700"/>
      <c r="B413" s="500"/>
      <c r="C413" s="702"/>
      <c r="D413" s="703"/>
      <c r="E413" s="704">
        <f t="shared" ref="E413:H414" si="1">E414</f>
        <v>250</v>
      </c>
      <c r="F413" s="704">
        <f t="shared" si="1"/>
        <v>250</v>
      </c>
      <c r="G413" s="704">
        <f t="shared" si="1"/>
        <v>250</v>
      </c>
      <c r="H413" s="704">
        <f t="shared" si="1"/>
        <v>250</v>
      </c>
      <c r="I413" s="834">
        <f>H413/E413*100</f>
        <v>100</v>
      </c>
      <c r="J413" s="706"/>
      <c r="K413" s="632"/>
      <c r="L413" s="632"/>
      <c r="M413" s="632"/>
      <c r="N413" s="632"/>
      <c r="O413" s="632"/>
    </row>
    <row r="414" spans="1:15" ht="25.5" x14ac:dyDescent="0.25">
      <c r="A414" s="751" t="s">
        <v>46</v>
      </c>
      <c r="B414" s="627" t="s">
        <v>819</v>
      </c>
      <c r="C414" s="752">
        <v>79512</v>
      </c>
      <c r="D414" s="652" t="s">
        <v>10</v>
      </c>
      <c r="E414" s="754">
        <f t="shared" si="1"/>
        <v>250</v>
      </c>
      <c r="F414" s="753">
        <f t="shared" si="1"/>
        <v>250</v>
      </c>
      <c r="G414" s="753">
        <f t="shared" si="1"/>
        <v>250</v>
      </c>
      <c r="H414" s="754">
        <f t="shared" si="1"/>
        <v>250</v>
      </c>
      <c r="I414" s="442">
        <f>(H414/E414)*100</f>
        <v>100</v>
      </c>
      <c r="J414" s="755" t="s">
        <v>134</v>
      </c>
      <c r="K414" s="632"/>
      <c r="L414" s="632"/>
      <c r="M414" s="632"/>
      <c r="N414" s="632"/>
      <c r="O414" s="632"/>
    </row>
    <row r="415" spans="1:15" ht="25.5" x14ac:dyDescent="0.25">
      <c r="A415" s="621" t="s">
        <v>42</v>
      </c>
      <c r="B415" s="682" t="s">
        <v>820</v>
      </c>
      <c r="C415" s="756">
        <v>79512</v>
      </c>
      <c r="D415" s="652" t="s">
        <v>10</v>
      </c>
      <c r="E415" s="757">
        <f>E416+E417+E419+E420+E421+E422</f>
        <v>250</v>
      </c>
      <c r="F415" s="757">
        <f>F417+F422+F416+F419+F420+F421</f>
        <v>250</v>
      </c>
      <c r="G415" s="757">
        <f>G417+G422+G416+G419+G420+G421</f>
        <v>250</v>
      </c>
      <c r="H415" s="757">
        <f>H417+H422+H416+H419+H420+H421</f>
        <v>250</v>
      </c>
      <c r="I415" s="442">
        <f>(H415/E415)*100</f>
        <v>100</v>
      </c>
      <c r="J415" s="731" t="s">
        <v>134</v>
      </c>
      <c r="K415" s="632"/>
      <c r="L415" s="632"/>
      <c r="M415" s="632"/>
      <c r="N415" s="632"/>
      <c r="O415" s="632"/>
    </row>
    <row r="416" spans="1:15" ht="15.75" x14ac:dyDescent="0.25">
      <c r="A416" s="621"/>
      <c r="B416" s="697" t="s">
        <v>821</v>
      </c>
      <c r="C416" s="756" t="s">
        <v>11</v>
      </c>
      <c r="D416" s="407" t="s">
        <v>10</v>
      </c>
      <c r="E416" s="758">
        <v>10</v>
      </c>
      <c r="F416" s="52">
        <v>10</v>
      </c>
      <c r="G416" s="52">
        <v>10</v>
      </c>
      <c r="H416" s="758">
        <v>10</v>
      </c>
      <c r="I416" s="439">
        <f>H416/E416*100</f>
        <v>100</v>
      </c>
      <c r="J416" s="735" t="s">
        <v>61</v>
      </c>
      <c r="K416" s="632"/>
      <c r="L416" s="632"/>
      <c r="M416" s="632"/>
      <c r="N416" s="632"/>
      <c r="O416" s="632"/>
    </row>
    <row r="417" spans="1:15" ht="25.5" x14ac:dyDescent="0.25">
      <c r="A417" s="621"/>
      <c r="B417" s="682" t="s">
        <v>822</v>
      </c>
      <c r="C417" s="756" t="s">
        <v>11</v>
      </c>
      <c r="D417" s="407" t="s">
        <v>10</v>
      </c>
      <c r="E417" s="758">
        <v>200</v>
      </c>
      <c r="F417" s="758">
        <v>200</v>
      </c>
      <c r="G417" s="758">
        <v>200</v>
      </c>
      <c r="H417" s="758">
        <v>200</v>
      </c>
      <c r="I417" s="439">
        <f>(H417/E417)*100</f>
        <v>100</v>
      </c>
      <c r="J417" s="618" t="s">
        <v>834</v>
      </c>
      <c r="K417" s="632"/>
      <c r="L417" s="632"/>
      <c r="M417" s="632"/>
      <c r="N417" s="632"/>
      <c r="O417" s="632"/>
    </row>
    <row r="418" spans="1:15" ht="25.5" x14ac:dyDescent="0.25">
      <c r="A418" s="621"/>
      <c r="B418" s="697" t="s">
        <v>823</v>
      </c>
      <c r="C418" s="621" t="s">
        <v>11</v>
      </c>
      <c r="D418" s="621" t="s">
        <v>10</v>
      </c>
      <c r="E418" s="52" t="s">
        <v>11</v>
      </c>
      <c r="F418" s="621" t="s">
        <v>11</v>
      </c>
      <c r="G418" s="621" t="s">
        <v>11</v>
      </c>
      <c r="H418" s="52" t="s">
        <v>11</v>
      </c>
      <c r="I418" s="621" t="s">
        <v>11</v>
      </c>
      <c r="J418" s="735" t="s">
        <v>385</v>
      </c>
      <c r="K418" s="632"/>
      <c r="L418" s="632"/>
      <c r="M418" s="632"/>
      <c r="N418" s="632"/>
      <c r="O418" s="632"/>
    </row>
    <row r="419" spans="1:15" ht="25.5" x14ac:dyDescent="0.25">
      <c r="A419" s="621"/>
      <c r="B419" s="682" t="s">
        <v>824</v>
      </c>
      <c r="C419" s="756" t="s">
        <v>11</v>
      </c>
      <c r="D419" s="407" t="s">
        <v>10</v>
      </c>
      <c r="E419" s="758">
        <v>2</v>
      </c>
      <c r="F419" s="52">
        <v>2</v>
      </c>
      <c r="G419" s="52">
        <v>2</v>
      </c>
      <c r="H419" s="758">
        <v>2</v>
      </c>
      <c r="I419" s="439">
        <f>H419/E419*100</f>
        <v>100</v>
      </c>
      <c r="J419" s="735" t="s">
        <v>61</v>
      </c>
      <c r="K419" s="632"/>
      <c r="L419" s="632"/>
      <c r="M419" s="632"/>
      <c r="N419" s="632"/>
      <c r="O419" s="632"/>
    </row>
    <row r="420" spans="1:15" ht="15.75" x14ac:dyDescent="0.25">
      <c r="A420" s="621"/>
      <c r="B420" s="697" t="s">
        <v>825</v>
      </c>
      <c r="C420" s="756" t="s">
        <v>11</v>
      </c>
      <c r="D420" s="407" t="s">
        <v>10</v>
      </c>
      <c r="E420" s="758">
        <v>3</v>
      </c>
      <c r="F420" s="52">
        <v>3</v>
      </c>
      <c r="G420" s="52">
        <v>3</v>
      </c>
      <c r="H420" s="758">
        <v>3</v>
      </c>
      <c r="I420" s="439">
        <f>H420/E420*100</f>
        <v>100</v>
      </c>
      <c r="J420" s="735" t="s">
        <v>61</v>
      </c>
      <c r="K420" s="632"/>
      <c r="L420" s="632"/>
      <c r="M420" s="632"/>
      <c r="N420" s="632"/>
      <c r="O420" s="632"/>
    </row>
    <row r="421" spans="1:15" ht="15.75" x14ac:dyDescent="0.25">
      <c r="A421" s="621"/>
      <c r="B421" s="697" t="s">
        <v>826</v>
      </c>
      <c r="C421" s="756" t="s">
        <v>11</v>
      </c>
      <c r="D421" s="407" t="s">
        <v>10</v>
      </c>
      <c r="E421" s="758">
        <v>10</v>
      </c>
      <c r="F421" s="52">
        <v>10</v>
      </c>
      <c r="G421" s="52">
        <v>10</v>
      </c>
      <c r="H421" s="758">
        <v>10</v>
      </c>
      <c r="I421" s="439">
        <f>H421/E421*100</f>
        <v>100</v>
      </c>
      <c r="J421" s="735" t="s">
        <v>61</v>
      </c>
      <c r="K421" s="632"/>
      <c r="L421" s="632"/>
      <c r="M421" s="632"/>
      <c r="N421" s="632"/>
      <c r="O421" s="632"/>
    </row>
    <row r="422" spans="1:15" ht="26.25" x14ac:dyDescent="0.25">
      <c r="A422" s="621"/>
      <c r="B422" s="759" t="s">
        <v>827</v>
      </c>
      <c r="C422" s="621" t="s">
        <v>11</v>
      </c>
      <c r="D422" s="407" t="s">
        <v>10</v>
      </c>
      <c r="E422" s="55">
        <v>25</v>
      </c>
      <c r="F422" s="52">
        <v>25</v>
      </c>
      <c r="G422" s="52">
        <v>25</v>
      </c>
      <c r="H422" s="55">
        <v>25</v>
      </c>
      <c r="I422" s="439">
        <f>H422/E422*100</f>
        <v>100</v>
      </c>
      <c r="J422" s="735" t="s">
        <v>61</v>
      </c>
      <c r="K422" s="632"/>
      <c r="L422" s="632"/>
      <c r="M422" s="632"/>
      <c r="N422" s="632"/>
      <c r="O422" s="632"/>
    </row>
    <row r="423" spans="1:15" ht="25.5" x14ac:dyDescent="0.25">
      <c r="A423" s="621" t="s">
        <v>43</v>
      </c>
      <c r="B423" s="682" t="s">
        <v>828</v>
      </c>
      <c r="C423" s="621" t="s">
        <v>11</v>
      </c>
      <c r="D423" s="621" t="s">
        <v>11</v>
      </c>
      <c r="E423" s="621" t="s">
        <v>11</v>
      </c>
      <c r="F423" s="621" t="s">
        <v>11</v>
      </c>
      <c r="G423" s="621" t="s">
        <v>11</v>
      </c>
      <c r="H423" s="52" t="s">
        <v>11</v>
      </c>
      <c r="I423" s="621" t="s">
        <v>11</v>
      </c>
      <c r="J423" s="735" t="s">
        <v>385</v>
      </c>
      <c r="K423" s="632"/>
      <c r="L423" s="632"/>
      <c r="M423" s="632"/>
      <c r="N423" s="632"/>
      <c r="O423" s="632"/>
    </row>
    <row r="424" spans="1:15" ht="38.25" x14ac:dyDescent="0.25">
      <c r="A424" s="621" t="s">
        <v>34</v>
      </c>
      <c r="B424" s="682" t="s">
        <v>829</v>
      </c>
      <c r="C424" s="621" t="s">
        <v>11</v>
      </c>
      <c r="D424" s="621" t="s">
        <v>11</v>
      </c>
      <c r="E424" s="621" t="s">
        <v>11</v>
      </c>
      <c r="F424" s="621" t="s">
        <v>11</v>
      </c>
      <c r="G424" s="621" t="s">
        <v>11</v>
      </c>
      <c r="H424" s="52" t="s">
        <v>11</v>
      </c>
      <c r="I424" s="621" t="s">
        <v>11</v>
      </c>
      <c r="J424" s="735" t="s">
        <v>385</v>
      </c>
      <c r="K424" s="632"/>
      <c r="L424" s="632"/>
      <c r="M424" s="632"/>
      <c r="N424" s="632"/>
      <c r="O424" s="632"/>
    </row>
    <row r="425" spans="1:15" ht="25.5" x14ac:dyDescent="0.25">
      <c r="A425" s="621" t="s">
        <v>44</v>
      </c>
      <c r="B425" s="682" t="s">
        <v>831</v>
      </c>
      <c r="C425" s="621" t="s">
        <v>11</v>
      </c>
      <c r="D425" s="621" t="s">
        <v>11</v>
      </c>
      <c r="E425" s="621" t="s">
        <v>11</v>
      </c>
      <c r="F425" s="621" t="s">
        <v>11</v>
      </c>
      <c r="G425" s="621" t="s">
        <v>11</v>
      </c>
      <c r="H425" s="52" t="s">
        <v>11</v>
      </c>
      <c r="I425" s="621" t="s">
        <v>11</v>
      </c>
      <c r="J425" s="735" t="s">
        <v>385</v>
      </c>
      <c r="K425" s="632"/>
      <c r="L425" s="632"/>
      <c r="M425" s="632"/>
      <c r="N425" s="632"/>
      <c r="O425" s="632"/>
    </row>
    <row r="426" spans="1:15" ht="15.75" x14ac:dyDescent="0.25">
      <c r="A426" s="740"/>
      <c r="B426" s="761"/>
      <c r="C426" s="762"/>
      <c r="D426" s="716"/>
      <c r="E426" s="716"/>
      <c r="F426" s="716"/>
      <c r="G426" s="716"/>
      <c r="H426" s="210"/>
      <c r="I426" s="716"/>
      <c r="J426" s="671"/>
      <c r="K426" s="632"/>
      <c r="L426" s="632"/>
      <c r="M426" s="632"/>
      <c r="N426" s="632"/>
      <c r="O426" s="632"/>
    </row>
    <row r="427" spans="1:15" ht="15.75" x14ac:dyDescent="0.25">
      <c r="A427" s="740"/>
      <c r="B427" s="761"/>
      <c r="C427" s="762"/>
      <c r="D427" s="716"/>
      <c r="E427" s="716"/>
      <c r="F427" s="716"/>
      <c r="G427" s="716"/>
      <c r="H427" s="210"/>
      <c r="I427" s="716"/>
      <c r="J427" s="671"/>
      <c r="K427" s="632"/>
      <c r="L427" s="632"/>
      <c r="M427" s="632"/>
      <c r="N427" s="632"/>
      <c r="O427" s="632"/>
    </row>
    <row r="428" spans="1:15" ht="15.75" x14ac:dyDescent="0.25">
      <c r="A428" s="740"/>
      <c r="B428" s="761"/>
      <c r="C428" s="762"/>
      <c r="D428" s="716"/>
      <c r="E428" s="716"/>
      <c r="F428" s="716"/>
      <c r="G428" s="716"/>
      <c r="H428" s="210"/>
      <c r="I428" s="716"/>
      <c r="J428" s="671"/>
      <c r="K428" s="632"/>
      <c r="L428" s="632"/>
      <c r="M428" s="632"/>
      <c r="N428" s="632"/>
      <c r="O428" s="632"/>
    </row>
    <row r="429" spans="1:15" ht="15.75" x14ac:dyDescent="0.25">
      <c r="A429" s="1287" t="s">
        <v>18</v>
      </c>
      <c r="B429" s="1287"/>
      <c r="C429" s="1287"/>
      <c r="D429" s="1287"/>
      <c r="E429" s="1287"/>
      <c r="F429" s="1287"/>
      <c r="G429" s="1287"/>
      <c r="H429" s="1287"/>
      <c r="I429" s="1287"/>
      <c r="J429" s="671"/>
      <c r="K429" s="632"/>
      <c r="L429" s="632"/>
      <c r="M429" s="632"/>
      <c r="N429" s="632"/>
      <c r="O429" s="632"/>
    </row>
    <row r="430" spans="1:15" x14ac:dyDescent="0.25">
      <c r="A430" s="1308" t="s">
        <v>0</v>
      </c>
      <c r="B430" s="1309" t="s">
        <v>19</v>
      </c>
      <c r="C430" s="1310" t="s">
        <v>20</v>
      </c>
      <c r="D430" s="1311" t="s">
        <v>1416</v>
      </c>
      <c r="E430" s="1312"/>
      <c r="F430" s="1315">
        <v>2023</v>
      </c>
      <c r="G430" s="1316"/>
      <c r="H430" s="1316"/>
      <c r="I430" s="1317"/>
      <c r="J430" s="1310" t="s">
        <v>21</v>
      </c>
      <c r="K430" s="632"/>
      <c r="L430" s="632"/>
      <c r="M430" s="632"/>
      <c r="N430" s="632"/>
      <c r="O430" s="632"/>
    </row>
    <row r="431" spans="1:15" x14ac:dyDescent="0.25">
      <c r="A431" s="1308"/>
      <c r="B431" s="1309"/>
      <c r="C431" s="1310"/>
      <c r="D431" s="1313"/>
      <c r="E431" s="1314"/>
      <c r="F431" s="1310" t="s">
        <v>22</v>
      </c>
      <c r="G431" s="1310"/>
      <c r="H431" s="1278" t="s">
        <v>24</v>
      </c>
      <c r="I431" s="1279"/>
      <c r="J431" s="1310"/>
      <c r="K431" s="632"/>
      <c r="L431" s="632"/>
      <c r="M431" s="632"/>
      <c r="N431" s="632"/>
      <c r="O431" s="632"/>
    </row>
    <row r="432" spans="1:15" x14ac:dyDescent="0.25">
      <c r="A432" s="707">
        <v>1</v>
      </c>
      <c r="B432" s="708">
        <v>2</v>
      </c>
      <c r="C432" s="674">
        <v>3</v>
      </c>
      <c r="D432" s="1292">
        <v>4</v>
      </c>
      <c r="E432" s="1293"/>
      <c r="F432" s="1318">
        <v>5</v>
      </c>
      <c r="G432" s="1318"/>
      <c r="H432" s="1292">
        <v>6</v>
      </c>
      <c r="I432" s="1293"/>
      <c r="J432" s="675">
        <v>7</v>
      </c>
      <c r="K432" s="632"/>
      <c r="L432" s="632"/>
      <c r="M432" s="632"/>
      <c r="N432" s="632"/>
      <c r="O432" s="632"/>
    </row>
    <row r="433" spans="1:15" ht="38.25" x14ac:dyDescent="0.25">
      <c r="A433" s="763">
        <v>1</v>
      </c>
      <c r="B433" s="697" t="s">
        <v>102</v>
      </c>
      <c r="C433" s="735" t="s">
        <v>103</v>
      </c>
      <c r="D433" s="1321">
        <v>7</v>
      </c>
      <c r="E433" s="1484"/>
      <c r="F433" s="1280">
        <v>7</v>
      </c>
      <c r="G433" s="1280"/>
      <c r="H433" s="1321">
        <v>7</v>
      </c>
      <c r="I433" s="1484"/>
      <c r="J433" s="735" t="s">
        <v>1539</v>
      </c>
      <c r="K433" s="632"/>
      <c r="L433" s="632"/>
      <c r="M433" s="632"/>
      <c r="N433" s="632"/>
      <c r="O433" s="632"/>
    </row>
    <row r="434" spans="1:15" ht="25.5" x14ac:dyDescent="0.25">
      <c r="A434" s="763">
        <v>2</v>
      </c>
      <c r="B434" s="697" t="s">
        <v>104</v>
      </c>
      <c r="C434" s="735" t="s">
        <v>105</v>
      </c>
      <c r="D434" s="1321">
        <v>1800</v>
      </c>
      <c r="E434" s="1484"/>
      <c r="F434" s="1280">
        <v>1400</v>
      </c>
      <c r="G434" s="1280"/>
      <c r="H434" s="1321">
        <v>2168</v>
      </c>
      <c r="I434" s="1484"/>
      <c r="J434" s="735" t="s">
        <v>386</v>
      </c>
      <c r="K434" s="632"/>
      <c r="L434" s="632"/>
      <c r="M434" s="632"/>
      <c r="N434" s="632"/>
      <c r="O434" s="632"/>
    </row>
    <row r="435" spans="1:15" ht="38.25" x14ac:dyDescent="0.25">
      <c r="A435" s="763">
        <v>3</v>
      </c>
      <c r="B435" s="697" t="s">
        <v>106</v>
      </c>
      <c r="C435" s="735" t="s">
        <v>105</v>
      </c>
      <c r="D435" s="1321">
        <v>16</v>
      </c>
      <c r="E435" s="1484"/>
      <c r="F435" s="1280">
        <v>23</v>
      </c>
      <c r="G435" s="1280"/>
      <c r="H435" s="1321">
        <v>14</v>
      </c>
      <c r="I435" s="1484"/>
      <c r="J435" s="735" t="s">
        <v>1445</v>
      </c>
      <c r="K435" s="632"/>
      <c r="L435" s="632"/>
      <c r="M435" s="632"/>
      <c r="N435" s="632"/>
      <c r="O435" s="632"/>
    </row>
    <row r="436" spans="1:15" ht="25.5" x14ac:dyDescent="0.25">
      <c r="A436" s="763">
        <v>4</v>
      </c>
      <c r="B436" s="697" t="s">
        <v>107</v>
      </c>
      <c r="C436" s="735" t="s">
        <v>103</v>
      </c>
      <c r="D436" s="1321">
        <v>100</v>
      </c>
      <c r="E436" s="1484"/>
      <c r="F436" s="1280">
        <v>16</v>
      </c>
      <c r="G436" s="1280"/>
      <c r="H436" s="1321">
        <v>94</v>
      </c>
      <c r="I436" s="1484"/>
      <c r="J436" s="735" t="s">
        <v>388</v>
      </c>
      <c r="K436" s="632"/>
      <c r="L436" s="632"/>
      <c r="M436" s="632"/>
      <c r="N436" s="632"/>
      <c r="O436" s="632"/>
    </row>
    <row r="437" spans="1:15" ht="15.75" x14ac:dyDescent="0.25">
      <c r="A437" s="763">
        <v>5</v>
      </c>
      <c r="B437" s="697" t="s">
        <v>108</v>
      </c>
      <c r="C437" s="735" t="s">
        <v>105</v>
      </c>
      <c r="D437" s="1321">
        <v>8</v>
      </c>
      <c r="E437" s="1484"/>
      <c r="F437" s="1280">
        <v>2</v>
      </c>
      <c r="G437" s="1280"/>
      <c r="H437" s="1321">
        <v>8</v>
      </c>
      <c r="I437" s="1484"/>
      <c r="J437" s="735" t="s">
        <v>111</v>
      </c>
      <c r="K437" s="632"/>
      <c r="L437" s="632"/>
      <c r="M437" s="632"/>
      <c r="N437" s="632"/>
      <c r="O437" s="632"/>
    </row>
    <row r="438" spans="1:15" ht="38.25" x14ac:dyDescent="0.25">
      <c r="A438" s="763">
        <v>6</v>
      </c>
      <c r="B438" s="697" t="s">
        <v>109</v>
      </c>
      <c r="C438" s="735" t="s">
        <v>103</v>
      </c>
      <c r="D438" s="1321">
        <v>131</v>
      </c>
      <c r="E438" s="1484"/>
      <c r="F438" s="1280">
        <v>17</v>
      </c>
      <c r="G438" s="1280"/>
      <c r="H438" s="1321">
        <v>26</v>
      </c>
      <c r="I438" s="1484"/>
      <c r="J438" s="735" t="s">
        <v>112</v>
      </c>
      <c r="K438" s="632"/>
      <c r="L438" s="632"/>
      <c r="M438" s="632"/>
      <c r="N438" s="632"/>
      <c r="O438" s="632"/>
    </row>
    <row r="439" spans="1:15" ht="15.75" x14ac:dyDescent="0.25">
      <c r="A439" s="763">
        <v>7</v>
      </c>
      <c r="B439" s="697" t="s">
        <v>110</v>
      </c>
      <c r="C439" s="735" t="s">
        <v>105</v>
      </c>
      <c r="D439" s="1321">
        <v>15924</v>
      </c>
      <c r="E439" s="1484"/>
      <c r="F439" s="1280">
        <v>3420</v>
      </c>
      <c r="G439" s="1280"/>
      <c r="H439" s="1321">
        <v>16206</v>
      </c>
      <c r="I439" s="1484"/>
      <c r="J439" s="735" t="s">
        <v>1389</v>
      </c>
      <c r="K439" s="632"/>
      <c r="L439" s="632"/>
      <c r="M439" s="632"/>
      <c r="N439" s="632"/>
      <c r="O439" s="632"/>
    </row>
    <row r="440" spans="1:15" x14ac:dyDescent="0.25">
      <c r="A440" s="632"/>
      <c r="B440" s="632"/>
      <c r="C440" s="632"/>
      <c r="D440" s="632"/>
      <c r="E440" s="632"/>
      <c r="F440" s="632"/>
      <c r="G440" s="632"/>
      <c r="H440" s="633"/>
      <c r="I440" s="632"/>
      <c r="J440" s="632"/>
      <c r="K440" s="632"/>
      <c r="L440" s="632"/>
      <c r="M440" s="632"/>
      <c r="N440" s="632"/>
      <c r="O440" s="632"/>
    </row>
    <row r="441" spans="1:15" x14ac:dyDescent="0.25">
      <c r="A441" s="632"/>
      <c r="B441" s="632"/>
      <c r="C441" s="632"/>
      <c r="D441" s="632"/>
      <c r="E441" s="632"/>
      <c r="F441" s="632"/>
      <c r="G441" s="632"/>
      <c r="H441" s="633"/>
      <c r="I441" s="632"/>
      <c r="J441" s="632"/>
      <c r="K441" s="632"/>
      <c r="L441" s="632"/>
      <c r="M441" s="632"/>
      <c r="N441" s="632"/>
      <c r="O441" s="632"/>
    </row>
    <row r="442" spans="1:15" x14ac:dyDescent="0.25">
      <c r="A442" s="632"/>
      <c r="B442" s="632"/>
      <c r="C442" s="632"/>
      <c r="D442" s="632"/>
      <c r="E442" s="632"/>
      <c r="F442" s="632"/>
      <c r="G442" s="632"/>
      <c r="H442" s="633"/>
      <c r="I442" s="632"/>
      <c r="J442" s="632"/>
      <c r="K442" s="632"/>
      <c r="L442" s="632"/>
      <c r="M442" s="632"/>
      <c r="N442" s="632"/>
      <c r="O442" s="632"/>
    </row>
    <row r="443" spans="1:15" ht="51" x14ac:dyDescent="0.25">
      <c r="A443" s="634" t="s">
        <v>0</v>
      </c>
      <c r="B443" s="685" t="s">
        <v>1</v>
      </c>
      <c r="C443" s="636" t="s">
        <v>4</v>
      </c>
      <c r="D443" s="1300" t="s">
        <v>2</v>
      </c>
      <c r="E443" s="1301"/>
      <c r="F443" s="637" t="s">
        <v>5</v>
      </c>
      <c r="G443" s="637" t="s">
        <v>12</v>
      </c>
      <c r="H443" s="637" t="s">
        <v>3</v>
      </c>
      <c r="I443" s="638" t="s">
        <v>6</v>
      </c>
      <c r="J443" s="597" t="s">
        <v>7</v>
      </c>
      <c r="K443" s="632"/>
      <c r="L443" s="632"/>
      <c r="M443" s="632"/>
      <c r="N443" s="632"/>
      <c r="O443" s="632"/>
    </row>
    <row r="444" spans="1:15" ht="15.75" x14ac:dyDescent="0.25">
      <c r="A444" s="686">
        <v>1</v>
      </c>
      <c r="B444" s="687">
        <v>2</v>
      </c>
      <c r="C444" s="621">
        <v>3</v>
      </c>
      <c r="D444" s="1297">
        <v>4</v>
      </c>
      <c r="E444" s="1298"/>
      <c r="F444" s="440">
        <v>5</v>
      </c>
      <c r="G444" s="440">
        <v>6</v>
      </c>
      <c r="H444" s="52">
        <v>7</v>
      </c>
      <c r="I444" s="688">
        <v>8</v>
      </c>
      <c r="J444" s="597">
        <v>9</v>
      </c>
      <c r="K444" s="632"/>
      <c r="L444" s="632"/>
      <c r="M444" s="632"/>
      <c r="N444" s="632"/>
      <c r="O444" s="632"/>
    </row>
    <row r="445" spans="1:15" ht="15.75" x14ac:dyDescent="0.25">
      <c r="A445" s="714"/>
      <c r="B445" s="715"/>
      <c r="C445" s="666"/>
      <c r="D445" s="703"/>
      <c r="E445" s="210">
        <f>E446+E447+E448</f>
        <v>523</v>
      </c>
      <c r="F445" s="210">
        <f>F446</f>
        <v>450</v>
      </c>
      <c r="G445" s="210">
        <f>G446</f>
        <v>448.4</v>
      </c>
      <c r="H445" s="210">
        <f>H446+H447+H448</f>
        <v>517.70000000000005</v>
      </c>
      <c r="I445" s="724">
        <f>H445/E445*100</f>
        <v>98.986615678776303</v>
      </c>
      <c r="J445" s="671"/>
      <c r="K445" s="632"/>
      <c r="L445" s="632"/>
      <c r="M445" s="632"/>
      <c r="N445" s="632"/>
      <c r="O445" s="632"/>
    </row>
    <row r="446" spans="1:15" ht="15.75" x14ac:dyDescent="0.25">
      <c r="A446" s="1417" t="s">
        <v>47</v>
      </c>
      <c r="B446" s="1485" t="s">
        <v>1173</v>
      </c>
      <c r="C446" s="1488"/>
      <c r="D446" s="652" t="s">
        <v>10</v>
      </c>
      <c r="E446" s="220">
        <f>E452+E453+E455+E456+E460+E462+E463+E464+E465+E466+E468+E470+E472+E474+E475+E476+E477+E478+E479+E480+E481+E482+E483+E484+E485+E486+E487+E488+E491+E489+E490</f>
        <v>450</v>
      </c>
      <c r="F446" s="220">
        <f>F452+F453+F455+F456+F460+F462+F463+F464+F465+F466+F468+F470+F478+F479+F480+F481+F483+F482+F484+F485+F486+F488+F491+F472+F475+F474+F476+F477+F487+F489+F490</f>
        <v>450</v>
      </c>
      <c r="G446" s="220">
        <f>G452+G456+G460+G462+G464+G465+G466+G470+G478+G479+G480+G481+G482+G483+G484++G485+G486+G487+G488+G491+G453+G455+G463+G468+G472+G474+G475+G476+G477+G489+G490</f>
        <v>448.4</v>
      </c>
      <c r="H446" s="220">
        <f>H452+H456+H460+H462+H464+H465+H466+H470+H478+H479+H480+H481+H482+H483+H485+H486+H491+H453+H455+H463+H468+H472+H474+H475+H476+H477+H484+H487+H488+H489+H490</f>
        <v>444.7</v>
      </c>
      <c r="I446" s="442">
        <f>H446/E446*100</f>
        <v>98.822222222222223</v>
      </c>
      <c r="J446" s="764" t="s">
        <v>61</v>
      </c>
      <c r="K446" s="632"/>
      <c r="L446" s="632"/>
      <c r="M446" s="632"/>
      <c r="N446" s="632"/>
      <c r="O446" s="632"/>
    </row>
    <row r="447" spans="1:15" ht="21" x14ac:dyDescent="0.25">
      <c r="A447" s="1418"/>
      <c r="B447" s="1486"/>
      <c r="C447" s="1489"/>
      <c r="D447" s="765" t="s">
        <v>1174</v>
      </c>
      <c r="E447" s="220">
        <f>E469</f>
        <v>62</v>
      </c>
      <c r="F447" s="929" t="s">
        <v>11</v>
      </c>
      <c r="G447" s="929" t="s">
        <v>11</v>
      </c>
      <c r="H447" s="220">
        <f>H469</f>
        <v>62</v>
      </c>
      <c r="I447" s="442">
        <f>H447/E447*100</f>
        <v>100</v>
      </c>
      <c r="J447" s="623" t="s">
        <v>61</v>
      </c>
      <c r="K447" s="632"/>
      <c r="L447" s="632"/>
      <c r="M447" s="632"/>
      <c r="N447" s="632"/>
      <c r="O447" s="632"/>
    </row>
    <row r="448" spans="1:15" ht="31.5" x14ac:dyDescent="0.25">
      <c r="A448" s="1418"/>
      <c r="B448" s="1486"/>
      <c r="C448" s="1489"/>
      <c r="D448" s="765" t="s">
        <v>1175</v>
      </c>
      <c r="E448" s="220">
        <f>E454+E459</f>
        <v>11</v>
      </c>
      <c r="F448" s="929" t="s">
        <v>11</v>
      </c>
      <c r="G448" s="929" t="s">
        <v>11</v>
      </c>
      <c r="H448" s="220">
        <f>H454+H459</f>
        <v>11</v>
      </c>
      <c r="I448" s="442">
        <f>H448/E448*100</f>
        <v>100</v>
      </c>
      <c r="J448" s="623" t="s">
        <v>61</v>
      </c>
      <c r="K448" s="632"/>
      <c r="L448" s="632"/>
      <c r="M448" s="632"/>
      <c r="N448" s="632"/>
      <c r="O448" s="632"/>
    </row>
    <row r="449" spans="1:15" ht="15.75" x14ac:dyDescent="0.25">
      <c r="A449" s="1419"/>
      <c r="B449" s="1487"/>
      <c r="C449" s="1490"/>
      <c r="D449" s="652" t="s">
        <v>27</v>
      </c>
      <c r="E449" s="220" t="str">
        <f>E498</f>
        <v>-</v>
      </c>
      <c r="F449" s="220" t="s">
        <v>11</v>
      </c>
      <c r="G449" s="220" t="s">
        <v>11</v>
      </c>
      <c r="H449" s="220" t="s">
        <v>11</v>
      </c>
      <c r="I449" s="442" t="s">
        <v>11</v>
      </c>
      <c r="J449" s="764" t="s">
        <v>11</v>
      </c>
      <c r="K449" s="632"/>
      <c r="L449" s="632"/>
      <c r="M449" s="632"/>
      <c r="N449" s="632"/>
      <c r="O449" s="632"/>
    </row>
    <row r="450" spans="1:15" ht="29.25" customHeight="1" x14ac:dyDescent="0.25">
      <c r="A450" s="1479" t="s">
        <v>1176</v>
      </c>
      <c r="B450" s="1479"/>
      <c r="C450" s="1479"/>
      <c r="D450" s="1479"/>
      <c r="E450" s="1479"/>
      <c r="F450" s="1479"/>
      <c r="G450" s="1479"/>
      <c r="H450" s="1479"/>
      <c r="I450" s="1479"/>
      <c r="J450" s="1480"/>
      <c r="K450" s="632"/>
      <c r="L450" s="632"/>
      <c r="M450" s="632"/>
      <c r="N450" s="632"/>
      <c r="O450" s="632"/>
    </row>
    <row r="451" spans="1:15" ht="25.5" x14ac:dyDescent="0.25">
      <c r="A451" s="685" t="s">
        <v>517</v>
      </c>
      <c r="B451" s="408" t="s">
        <v>1177</v>
      </c>
      <c r="C451" s="735"/>
      <c r="D451" s="407" t="s">
        <v>10</v>
      </c>
      <c r="E451" s="52" t="s">
        <v>11</v>
      </c>
      <c r="F451" s="52" t="s">
        <v>11</v>
      </c>
      <c r="G451" s="52" t="s">
        <v>11</v>
      </c>
      <c r="H451" s="52" t="s">
        <v>11</v>
      </c>
      <c r="I451" s="439" t="s">
        <v>11</v>
      </c>
      <c r="J451" s="597" t="s">
        <v>1449</v>
      </c>
      <c r="K451" s="632"/>
      <c r="L451" s="632"/>
      <c r="M451" s="632"/>
      <c r="N451" s="632"/>
      <c r="O451" s="632"/>
    </row>
    <row r="452" spans="1:15" ht="38.25" x14ac:dyDescent="0.25">
      <c r="A452" s="685" t="s">
        <v>540</v>
      </c>
      <c r="B452" s="408" t="s">
        <v>1178</v>
      </c>
      <c r="C452" s="735"/>
      <c r="D452" s="407" t="s">
        <v>10</v>
      </c>
      <c r="E452" s="52">
        <v>6</v>
      </c>
      <c r="F452" s="52">
        <v>6</v>
      </c>
      <c r="G452" s="52">
        <v>6</v>
      </c>
      <c r="H452" s="52">
        <v>4.5</v>
      </c>
      <c r="I452" s="439">
        <f>H452/E452*100</f>
        <v>75</v>
      </c>
      <c r="J452" s="597" t="s">
        <v>61</v>
      </c>
      <c r="K452" s="632"/>
      <c r="L452" s="632"/>
      <c r="M452" s="632"/>
      <c r="N452" s="632"/>
      <c r="O452" s="632"/>
    </row>
    <row r="453" spans="1:15" ht="26.25" x14ac:dyDescent="0.25">
      <c r="A453" s="685" t="s">
        <v>545</v>
      </c>
      <c r="B453" s="766" t="s">
        <v>1179</v>
      </c>
      <c r="C453" s="735"/>
      <c r="D453" s="407" t="s">
        <v>10</v>
      </c>
      <c r="E453" s="52">
        <v>5.5</v>
      </c>
      <c r="F453" s="52">
        <v>5.5</v>
      </c>
      <c r="G453" s="52">
        <v>5.5</v>
      </c>
      <c r="H453" s="52">
        <v>5.5</v>
      </c>
      <c r="I453" s="439">
        <f>H453/E453*100</f>
        <v>100</v>
      </c>
      <c r="J453" s="597" t="s">
        <v>61</v>
      </c>
      <c r="K453" s="632"/>
      <c r="L453" s="632"/>
      <c r="M453" s="632"/>
      <c r="N453" s="632"/>
      <c r="O453" s="632"/>
    </row>
    <row r="454" spans="1:15" ht="33.75" x14ac:dyDescent="0.25">
      <c r="A454" s="685" t="s">
        <v>554</v>
      </c>
      <c r="B454" s="408" t="s">
        <v>1180</v>
      </c>
      <c r="C454" s="735"/>
      <c r="D454" s="653" t="s">
        <v>1175</v>
      </c>
      <c r="E454" s="52">
        <v>5.5</v>
      </c>
      <c r="F454" s="52" t="s">
        <v>11</v>
      </c>
      <c r="G454" s="52" t="s">
        <v>11</v>
      </c>
      <c r="H454" s="52">
        <v>5.5</v>
      </c>
      <c r="I454" s="439">
        <f>H454/E454*100</f>
        <v>100</v>
      </c>
      <c r="J454" s="597" t="s">
        <v>61</v>
      </c>
      <c r="K454" s="632"/>
      <c r="L454" s="632"/>
      <c r="M454" s="632"/>
      <c r="N454" s="632"/>
      <c r="O454" s="632"/>
    </row>
    <row r="455" spans="1:15" ht="26.25" x14ac:dyDescent="0.25">
      <c r="A455" s="685" t="s">
        <v>574</v>
      </c>
      <c r="B455" s="698" t="s">
        <v>1181</v>
      </c>
      <c r="C455" s="735"/>
      <c r="D455" s="407" t="s">
        <v>10</v>
      </c>
      <c r="E455" s="52">
        <v>10</v>
      </c>
      <c r="F455" s="52">
        <v>10</v>
      </c>
      <c r="G455" s="52">
        <v>10</v>
      </c>
      <c r="H455" s="52">
        <v>10</v>
      </c>
      <c r="I455" s="439">
        <f>H455/E455*100</f>
        <v>100</v>
      </c>
      <c r="J455" s="597" t="s">
        <v>61</v>
      </c>
      <c r="K455" s="632"/>
      <c r="L455" s="632"/>
      <c r="M455" s="632"/>
      <c r="N455" s="632"/>
      <c r="O455" s="632"/>
    </row>
    <row r="456" spans="1:15" ht="15.75" x14ac:dyDescent="0.25">
      <c r="A456" s="685" t="s">
        <v>1182</v>
      </c>
      <c r="B456" s="766" t="s">
        <v>1183</v>
      </c>
      <c r="C456" s="744"/>
      <c r="D456" s="407" t="s">
        <v>10</v>
      </c>
      <c r="E456" s="52">
        <v>4</v>
      </c>
      <c r="F456" s="52">
        <v>4</v>
      </c>
      <c r="G456" s="52">
        <v>4</v>
      </c>
      <c r="H456" s="52">
        <v>4</v>
      </c>
      <c r="I456" s="439">
        <f>H456/E456*100</f>
        <v>100</v>
      </c>
      <c r="J456" s="597" t="s">
        <v>61</v>
      </c>
      <c r="K456" s="632"/>
      <c r="L456" s="632"/>
      <c r="M456" s="632"/>
      <c r="N456" s="632"/>
      <c r="O456" s="632"/>
    </row>
    <row r="457" spans="1:15" ht="15.75" x14ac:dyDescent="0.25">
      <c r="A457" s="685" t="s">
        <v>1184</v>
      </c>
      <c r="B457" s="766" t="s">
        <v>1185</v>
      </c>
      <c r="C457" s="744"/>
      <c r="D457" s="407" t="s">
        <v>10</v>
      </c>
      <c r="E457" s="52" t="s">
        <v>11</v>
      </c>
      <c r="F457" s="52" t="s">
        <v>11</v>
      </c>
      <c r="G457" s="52" t="s">
        <v>11</v>
      </c>
      <c r="H457" s="52" t="s">
        <v>11</v>
      </c>
      <c r="I457" s="439" t="s">
        <v>11</v>
      </c>
      <c r="J457" s="1215" t="s">
        <v>1449</v>
      </c>
      <c r="K457" s="632"/>
      <c r="L457" s="632"/>
      <c r="M457" s="632"/>
      <c r="N457" s="632"/>
      <c r="O457" s="632"/>
    </row>
    <row r="458" spans="1:15" ht="15.75" x14ac:dyDescent="0.25">
      <c r="A458" s="685" t="s">
        <v>1186</v>
      </c>
      <c r="B458" s="766" t="s">
        <v>1187</v>
      </c>
      <c r="C458" s="744"/>
      <c r="D458" s="407" t="s">
        <v>10</v>
      </c>
      <c r="E458" s="52" t="s">
        <v>11</v>
      </c>
      <c r="F458" s="52" t="s">
        <v>11</v>
      </c>
      <c r="G458" s="52" t="s">
        <v>11</v>
      </c>
      <c r="H458" s="52" t="s">
        <v>11</v>
      </c>
      <c r="I458" s="439" t="s">
        <v>11</v>
      </c>
      <c r="J458" s="1258"/>
      <c r="K458" s="632"/>
      <c r="L458" s="632"/>
      <c r="M458" s="632"/>
      <c r="N458" s="632"/>
      <c r="O458" s="632"/>
    </row>
    <row r="459" spans="1:15" ht="39" x14ac:dyDescent="0.25">
      <c r="A459" s="685" t="s">
        <v>1188</v>
      </c>
      <c r="B459" s="766" t="s">
        <v>1189</v>
      </c>
      <c r="C459" s="744"/>
      <c r="D459" s="653" t="s">
        <v>1175</v>
      </c>
      <c r="E459" s="52">
        <v>5.5</v>
      </c>
      <c r="F459" s="52" t="s">
        <v>11</v>
      </c>
      <c r="G459" s="52" t="s">
        <v>11</v>
      </c>
      <c r="H459" s="52">
        <v>5.5</v>
      </c>
      <c r="I459" s="439">
        <f>H459/E459*100</f>
        <v>100</v>
      </c>
      <c r="J459" s="597" t="s">
        <v>61</v>
      </c>
      <c r="K459" s="632"/>
      <c r="L459" s="632"/>
      <c r="M459" s="632"/>
      <c r="N459" s="632"/>
      <c r="O459" s="632"/>
    </row>
    <row r="460" spans="1:15" ht="26.25" x14ac:dyDescent="0.25">
      <c r="A460" s="685" t="s">
        <v>1190</v>
      </c>
      <c r="B460" s="766" t="s">
        <v>1191</v>
      </c>
      <c r="C460" s="744"/>
      <c r="D460" s="407" t="s">
        <v>10</v>
      </c>
      <c r="E460" s="52">
        <v>7</v>
      </c>
      <c r="F460" s="52">
        <v>7</v>
      </c>
      <c r="G460" s="52">
        <v>6.5</v>
      </c>
      <c r="H460" s="52">
        <v>6.5</v>
      </c>
      <c r="I460" s="439">
        <f>H460/E460*100</f>
        <v>92.857142857142861</v>
      </c>
      <c r="J460" s="597" t="s">
        <v>61</v>
      </c>
      <c r="K460" s="632"/>
      <c r="L460" s="632"/>
      <c r="M460" s="632"/>
      <c r="N460" s="632"/>
      <c r="O460" s="632"/>
    </row>
    <row r="461" spans="1:15" ht="28.5" customHeight="1" x14ac:dyDescent="0.25">
      <c r="A461" s="685" t="s">
        <v>262</v>
      </c>
      <c r="B461" s="766" t="s">
        <v>1192</v>
      </c>
      <c r="C461" s="744"/>
      <c r="D461" s="407" t="s">
        <v>10</v>
      </c>
      <c r="E461" s="52" t="s">
        <v>11</v>
      </c>
      <c r="F461" s="52" t="s">
        <v>11</v>
      </c>
      <c r="G461" s="52" t="s">
        <v>11</v>
      </c>
      <c r="H461" s="52" t="s">
        <v>11</v>
      </c>
      <c r="I461" s="439" t="s">
        <v>11</v>
      </c>
      <c r="J461" s="597" t="s">
        <v>1449</v>
      </c>
      <c r="K461" s="632"/>
      <c r="L461" s="632"/>
      <c r="M461" s="632"/>
      <c r="N461" s="632"/>
      <c r="O461" s="632"/>
    </row>
    <row r="462" spans="1:15" ht="15.75" x14ac:dyDescent="0.25">
      <c r="A462" s="685" t="s">
        <v>1193</v>
      </c>
      <c r="B462" s="766" t="s">
        <v>1194</v>
      </c>
      <c r="C462" s="744"/>
      <c r="D462" s="407" t="s">
        <v>10</v>
      </c>
      <c r="E462" s="52">
        <v>10</v>
      </c>
      <c r="F462" s="52">
        <v>10</v>
      </c>
      <c r="G462" s="52">
        <v>10</v>
      </c>
      <c r="H462" s="52">
        <v>10</v>
      </c>
      <c r="I462" s="439">
        <f>H462/E462*100</f>
        <v>100</v>
      </c>
      <c r="J462" s="597" t="s">
        <v>61</v>
      </c>
      <c r="K462" s="632"/>
      <c r="L462" s="632"/>
      <c r="M462" s="632"/>
      <c r="N462" s="632"/>
      <c r="O462" s="632"/>
    </row>
    <row r="463" spans="1:15" ht="26.25" x14ac:dyDescent="0.25">
      <c r="A463" s="685" t="s">
        <v>1195</v>
      </c>
      <c r="B463" s="766" t="s">
        <v>1196</v>
      </c>
      <c r="C463" s="744"/>
      <c r="D463" s="407" t="s">
        <v>10</v>
      </c>
      <c r="E463" s="52">
        <v>100</v>
      </c>
      <c r="F463" s="52">
        <v>100</v>
      </c>
      <c r="G463" s="52">
        <v>100</v>
      </c>
      <c r="H463" s="52">
        <v>100</v>
      </c>
      <c r="I463" s="439">
        <f>H463/E463*100</f>
        <v>100</v>
      </c>
      <c r="J463" s="597" t="s">
        <v>1449</v>
      </c>
      <c r="K463" s="632"/>
      <c r="L463" s="632"/>
      <c r="M463" s="632"/>
      <c r="N463" s="632"/>
      <c r="O463" s="632"/>
    </row>
    <row r="464" spans="1:15" ht="26.25" x14ac:dyDescent="0.25">
      <c r="A464" s="685" t="s">
        <v>1197</v>
      </c>
      <c r="B464" s="766" t="s">
        <v>1198</v>
      </c>
      <c r="C464" s="744"/>
      <c r="D464" s="407" t="s">
        <v>10</v>
      </c>
      <c r="E464" s="52">
        <v>20</v>
      </c>
      <c r="F464" s="52">
        <v>20</v>
      </c>
      <c r="G464" s="52">
        <v>20</v>
      </c>
      <c r="H464" s="52">
        <v>20</v>
      </c>
      <c r="I464" s="439">
        <f>H464/E464*100</f>
        <v>100</v>
      </c>
      <c r="J464" s="597" t="s">
        <v>61</v>
      </c>
      <c r="K464" s="632"/>
      <c r="L464" s="632"/>
      <c r="M464" s="632"/>
      <c r="N464" s="632"/>
      <c r="O464" s="632"/>
    </row>
    <row r="465" spans="1:15" ht="15.75" x14ac:dyDescent="0.25">
      <c r="A465" s="685" t="s">
        <v>1199</v>
      </c>
      <c r="B465" s="766" t="s">
        <v>1200</v>
      </c>
      <c r="C465" s="744"/>
      <c r="D465" s="407" t="s">
        <v>10</v>
      </c>
      <c r="E465" s="52">
        <v>20</v>
      </c>
      <c r="F465" s="52">
        <v>20</v>
      </c>
      <c r="G465" s="52">
        <v>20</v>
      </c>
      <c r="H465" s="52">
        <v>20</v>
      </c>
      <c r="I465" s="439">
        <f>H465/E465*100</f>
        <v>100</v>
      </c>
      <c r="J465" s="597" t="s">
        <v>61</v>
      </c>
      <c r="K465" s="632"/>
      <c r="L465" s="632"/>
      <c r="M465" s="632"/>
      <c r="N465" s="632"/>
      <c r="O465" s="632"/>
    </row>
    <row r="466" spans="1:15" ht="15.75" x14ac:dyDescent="0.25">
      <c r="A466" s="685" t="s">
        <v>1201</v>
      </c>
      <c r="B466" s="767" t="s">
        <v>1202</v>
      </c>
      <c r="C466" s="744"/>
      <c r="D466" s="407" t="s">
        <v>10</v>
      </c>
      <c r="E466" s="52">
        <v>17</v>
      </c>
      <c r="F466" s="52">
        <v>17</v>
      </c>
      <c r="G466" s="52">
        <v>17</v>
      </c>
      <c r="H466" s="52">
        <v>17</v>
      </c>
      <c r="I466" s="439">
        <f>H466/E466*100</f>
        <v>100</v>
      </c>
      <c r="J466" s="597" t="s">
        <v>61</v>
      </c>
      <c r="K466" s="632"/>
      <c r="L466" s="632"/>
      <c r="M466" s="632"/>
      <c r="N466" s="632"/>
      <c r="O466" s="632"/>
    </row>
    <row r="467" spans="1:15" ht="26.25" x14ac:dyDescent="0.25">
      <c r="A467" s="685" t="s">
        <v>1203</v>
      </c>
      <c r="B467" s="766" t="s">
        <v>1204</v>
      </c>
      <c r="C467" s="744"/>
      <c r="D467" s="407" t="s">
        <v>10</v>
      </c>
      <c r="E467" s="52" t="s">
        <v>11</v>
      </c>
      <c r="F467" s="52" t="s">
        <v>11</v>
      </c>
      <c r="G467" s="52" t="s">
        <v>11</v>
      </c>
      <c r="H467" s="52" t="s">
        <v>11</v>
      </c>
      <c r="I467" s="439" t="s">
        <v>11</v>
      </c>
      <c r="J467" s="597" t="s">
        <v>1449</v>
      </c>
      <c r="K467" s="632"/>
      <c r="L467" s="632"/>
      <c r="M467" s="632"/>
      <c r="N467" s="632"/>
      <c r="O467" s="632"/>
    </row>
    <row r="468" spans="1:15" ht="15.75" x14ac:dyDescent="0.25">
      <c r="A468" s="1475" t="s">
        <v>1205</v>
      </c>
      <c r="B468" s="1069" t="s">
        <v>1206</v>
      </c>
      <c r="C468" s="744"/>
      <c r="D468" s="407" t="s">
        <v>10</v>
      </c>
      <c r="E468" s="52">
        <v>10</v>
      </c>
      <c r="F468" s="52">
        <v>10</v>
      </c>
      <c r="G468" s="52">
        <v>10</v>
      </c>
      <c r="H468" s="52">
        <v>10</v>
      </c>
      <c r="I468" s="439">
        <f>H468/E468*100</f>
        <v>100</v>
      </c>
      <c r="J468" s="597" t="s">
        <v>61</v>
      </c>
      <c r="K468" s="632"/>
      <c r="L468" s="632"/>
      <c r="M468" s="632"/>
      <c r="N468" s="632"/>
      <c r="O468" s="632"/>
    </row>
    <row r="469" spans="1:15" ht="15.75" x14ac:dyDescent="0.25">
      <c r="A469" s="1476"/>
      <c r="B469" s="1071"/>
      <c r="C469" s="744"/>
      <c r="D469" s="653" t="s">
        <v>1174</v>
      </c>
      <c r="E469" s="52">
        <v>62</v>
      </c>
      <c r="F469" s="52" t="s">
        <v>11</v>
      </c>
      <c r="G469" s="52" t="s">
        <v>11</v>
      </c>
      <c r="H469" s="52">
        <v>62</v>
      </c>
      <c r="I469" s="439">
        <f>H469/E469*100</f>
        <v>100</v>
      </c>
      <c r="J469" s="597" t="s">
        <v>1450</v>
      </c>
      <c r="K469" s="632"/>
      <c r="L469" s="632"/>
      <c r="M469" s="632"/>
      <c r="N469" s="632"/>
      <c r="O469" s="632"/>
    </row>
    <row r="470" spans="1:15" ht="26.25" x14ac:dyDescent="0.25">
      <c r="A470" s="685" t="s">
        <v>1207</v>
      </c>
      <c r="B470" s="766" t="s">
        <v>1208</v>
      </c>
      <c r="C470" s="744"/>
      <c r="D470" s="407" t="s">
        <v>10</v>
      </c>
      <c r="E470" s="52">
        <v>9</v>
      </c>
      <c r="F470" s="52">
        <v>9</v>
      </c>
      <c r="G470" s="52">
        <v>9</v>
      </c>
      <c r="H470" s="52">
        <v>9</v>
      </c>
      <c r="I470" s="439">
        <f>H470/E470*100</f>
        <v>100</v>
      </c>
      <c r="J470" s="597" t="s">
        <v>61</v>
      </c>
      <c r="K470" s="632"/>
      <c r="L470" s="632"/>
      <c r="M470" s="632"/>
      <c r="N470" s="632"/>
      <c r="O470" s="632"/>
    </row>
    <row r="471" spans="1:15" ht="25.5" x14ac:dyDescent="0.25">
      <c r="A471" s="685" t="s">
        <v>1209</v>
      </c>
      <c r="B471" s="767" t="s">
        <v>1210</v>
      </c>
      <c r="C471" s="744"/>
      <c r="D471" s="407" t="s">
        <v>10</v>
      </c>
      <c r="E471" s="52" t="s">
        <v>11</v>
      </c>
      <c r="F471" s="52" t="s">
        <v>11</v>
      </c>
      <c r="G471" s="52" t="s">
        <v>11</v>
      </c>
      <c r="H471" s="52" t="s">
        <v>11</v>
      </c>
      <c r="I471" s="439" t="s">
        <v>11</v>
      </c>
      <c r="J471" s="597" t="s">
        <v>1449</v>
      </c>
      <c r="K471" s="632"/>
      <c r="L471" s="632"/>
      <c r="M471" s="632"/>
      <c r="N471" s="632"/>
      <c r="O471" s="632"/>
    </row>
    <row r="472" spans="1:15" ht="26.25" x14ac:dyDescent="0.25">
      <c r="A472" s="685" t="s">
        <v>1211</v>
      </c>
      <c r="B472" s="766" t="s">
        <v>1212</v>
      </c>
      <c r="C472" s="744"/>
      <c r="D472" s="407" t="s">
        <v>10</v>
      </c>
      <c r="E472" s="52">
        <v>10</v>
      </c>
      <c r="F472" s="52">
        <v>10</v>
      </c>
      <c r="G472" s="52">
        <v>10</v>
      </c>
      <c r="H472" s="52">
        <v>10</v>
      </c>
      <c r="I472" s="439">
        <f>H472/E472*100</f>
        <v>100</v>
      </c>
      <c r="J472" s="597" t="s">
        <v>61</v>
      </c>
      <c r="K472" s="632"/>
      <c r="L472" s="632"/>
      <c r="M472" s="632"/>
      <c r="N472" s="632"/>
      <c r="O472" s="632"/>
    </row>
    <row r="473" spans="1:15" ht="25.5" x14ac:dyDescent="0.25">
      <c r="A473" s="685" t="s">
        <v>1213</v>
      </c>
      <c r="B473" s="766" t="s">
        <v>1214</v>
      </c>
      <c r="C473" s="744"/>
      <c r="D473" s="407" t="s">
        <v>10</v>
      </c>
      <c r="E473" s="52" t="s">
        <v>11</v>
      </c>
      <c r="F473" s="52" t="s">
        <v>11</v>
      </c>
      <c r="G473" s="52" t="s">
        <v>11</v>
      </c>
      <c r="H473" s="52" t="s">
        <v>11</v>
      </c>
      <c r="I473" s="439" t="s">
        <v>11</v>
      </c>
      <c r="J473" s="597" t="s">
        <v>1449</v>
      </c>
      <c r="K473" s="632"/>
      <c r="L473" s="632"/>
      <c r="M473" s="632"/>
      <c r="N473" s="632"/>
      <c r="O473" s="632"/>
    </row>
    <row r="474" spans="1:15" ht="15.75" x14ac:dyDescent="0.25">
      <c r="A474" s="685" t="s">
        <v>1215</v>
      </c>
      <c r="B474" s="766" t="s">
        <v>1216</v>
      </c>
      <c r="C474" s="744"/>
      <c r="D474" s="407" t="s">
        <v>10</v>
      </c>
      <c r="E474" s="52">
        <v>15</v>
      </c>
      <c r="F474" s="52">
        <v>15</v>
      </c>
      <c r="G474" s="52">
        <v>14</v>
      </c>
      <c r="H474" s="52">
        <v>14</v>
      </c>
      <c r="I474" s="439">
        <f>H474/E474*100</f>
        <v>93.333333333333329</v>
      </c>
      <c r="J474" s="597" t="s">
        <v>61</v>
      </c>
      <c r="K474" s="632"/>
      <c r="L474" s="632"/>
      <c r="M474" s="632"/>
      <c r="N474" s="632"/>
      <c r="O474" s="632"/>
    </row>
    <row r="475" spans="1:15" ht="15.75" x14ac:dyDescent="0.25">
      <c r="A475" s="685" t="s">
        <v>1217</v>
      </c>
      <c r="B475" s="766" t="s">
        <v>1218</v>
      </c>
      <c r="C475" s="744"/>
      <c r="D475" s="407" t="s">
        <v>10</v>
      </c>
      <c r="E475" s="52">
        <v>8</v>
      </c>
      <c r="F475" s="52">
        <v>8</v>
      </c>
      <c r="G475" s="52">
        <v>8</v>
      </c>
      <c r="H475" s="52">
        <v>8</v>
      </c>
      <c r="I475" s="439">
        <f>H475/E475*100</f>
        <v>100</v>
      </c>
      <c r="J475" s="597" t="s">
        <v>61</v>
      </c>
      <c r="K475" s="632"/>
      <c r="L475" s="632"/>
      <c r="M475" s="632"/>
      <c r="N475" s="632"/>
      <c r="O475" s="632"/>
    </row>
    <row r="476" spans="1:15" ht="15.75" x14ac:dyDescent="0.25">
      <c r="A476" s="685" t="s">
        <v>1219</v>
      </c>
      <c r="B476" s="766" t="s">
        <v>1220</v>
      </c>
      <c r="C476" s="744"/>
      <c r="D476" s="407" t="s">
        <v>10</v>
      </c>
      <c r="E476" s="52">
        <v>10</v>
      </c>
      <c r="F476" s="52">
        <v>10</v>
      </c>
      <c r="G476" s="52">
        <v>10</v>
      </c>
      <c r="H476" s="52">
        <v>10</v>
      </c>
      <c r="I476" s="439">
        <f>H476/E476*100</f>
        <v>100</v>
      </c>
      <c r="J476" s="597" t="s">
        <v>61</v>
      </c>
      <c r="K476" s="632"/>
      <c r="L476" s="632"/>
      <c r="M476" s="632"/>
      <c r="N476" s="632"/>
      <c r="O476" s="632"/>
    </row>
    <row r="477" spans="1:15" ht="15.75" x14ac:dyDescent="0.25">
      <c r="A477" s="685" t="s">
        <v>1221</v>
      </c>
      <c r="B477" s="766" t="s">
        <v>1222</v>
      </c>
      <c r="C477" s="744"/>
      <c r="D477" s="407" t="s">
        <v>10</v>
      </c>
      <c r="E477" s="52">
        <v>4</v>
      </c>
      <c r="F477" s="52">
        <v>4</v>
      </c>
      <c r="G477" s="52">
        <v>4</v>
      </c>
      <c r="H477" s="52">
        <v>4</v>
      </c>
      <c r="I477" s="439">
        <f>H477/E477*100</f>
        <v>100</v>
      </c>
      <c r="J477" s="597" t="s">
        <v>61</v>
      </c>
      <c r="K477" s="632"/>
      <c r="L477" s="632"/>
      <c r="M477" s="632"/>
      <c r="N477" s="632"/>
      <c r="O477" s="632"/>
    </row>
    <row r="478" spans="1:15" ht="26.25" x14ac:dyDescent="0.25">
      <c r="A478" s="685" t="s">
        <v>1223</v>
      </c>
      <c r="B478" s="766" t="s">
        <v>1224</v>
      </c>
      <c r="C478" s="744"/>
      <c r="D478" s="407" t="s">
        <v>10</v>
      </c>
      <c r="E478" s="52">
        <v>9</v>
      </c>
      <c r="F478" s="52">
        <v>9</v>
      </c>
      <c r="G478" s="52">
        <v>8.9</v>
      </c>
      <c r="H478" s="52">
        <v>6.7</v>
      </c>
      <c r="I478" s="439">
        <f t="shared" ref="I478:I483" si="2">H478/E478*100</f>
        <v>74.444444444444443</v>
      </c>
      <c r="J478" s="597" t="s">
        <v>61</v>
      </c>
      <c r="K478" s="632"/>
      <c r="L478" s="632"/>
      <c r="M478" s="632"/>
      <c r="N478" s="632"/>
      <c r="O478" s="632"/>
    </row>
    <row r="479" spans="1:15" ht="39" x14ac:dyDescent="0.25">
      <c r="A479" s="685" t="s">
        <v>1225</v>
      </c>
      <c r="B479" s="766" t="s">
        <v>1226</v>
      </c>
      <c r="C479" s="744"/>
      <c r="D479" s="407" t="s">
        <v>10</v>
      </c>
      <c r="E479" s="52">
        <v>8</v>
      </c>
      <c r="F479" s="52">
        <v>8</v>
      </c>
      <c r="G479" s="52">
        <v>8</v>
      </c>
      <c r="H479" s="52">
        <v>8</v>
      </c>
      <c r="I479" s="439">
        <f t="shared" si="2"/>
        <v>100</v>
      </c>
      <c r="J479" s="597" t="s">
        <v>61</v>
      </c>
      <c r="K479" s="632"/>
      <c r="L479" s="632"/>
      <c r="M479" s="632"/>
      <c r="N479" s="632"/>
      <c r="O479" s="632"/>
    </row>
    <row r="480" spans="1:15" ht="26.25" x14ac:dyDescent="0.25">
      <c r="A480" s="634" t="s">
        <v>1227</v>
      </c>
      <c r="B480" s="766" t="s">
        <v>1228</v>
      </c>
      <c r="C480" s="744"/>
      <c r="D480" s="407" t="s">
        <v>10</v>
      </c>
      <c r="E480" s="52">
        <v>14</v>
      </c>
      <c r="F480" s="52">
        <v>14</v>
      </c>
      <c r="G480" s="52">
        <v>14</v>
      </c>
      <c r="H480" s="52">
        <v>14</v>
      </c>
      <c r="I480" s="439">
        <f t="shared" si="2"/>
        <v>100</v>
      </c>
      <c r="J480" s="597" t="s">
        <v>61</v>
      </c>
      <c r="K480" s="632"/>
      <c r="L480" s="632"/>
      <c r="M480" s="632"/>
      <c r="N480" s="632"/>
      <c r="O480" s="632"/>
    </row>
    <row r="481" spans="1:15" ht="15.75" x14ac:dyDescent="0.25">
      <c r="A481" s="634" t="s">
        <v>1229</v>
      </c>
      <c r="B481" s="766" t="s">
        <v>1230</v>
      </c>
      <c r="C481" s="744"/>
      <c r="D481" s="407" t="s">
        <v>10</v>
      </c>
      <c r="E481" s="52">
        <v>7</v>
      </c>
      <c r="F481" s="52">
        <v>7</v>
      </c>
      <c r="G481" s="52">
        <v>7</v>
      </c>
      <c r="H481" s="52">
        <v>7</v>
      </c>
      <c r="I481" s="439">
        <f t="shared" si="2"/>
        <v>100</v>
      </c>
      <c r="J481" s="597" t="s">
        <v>61</v>
      </c>
      <c r="K481" s="632"/>
      <c r="L481" s="632"/>
      <c r="M481" s="632"/>
      <c r="N481" s="632"/>
      <c r="O481" s="632"/>
    </row>
    <row r="482" spans="1:15" ht="39" x14ac:dyDescent="0.25">
      <c r="A482" s="634" t="s">
        <v>1231</v>
      </c>
      <c r="B482" s="766" t="s">
        <v>1232</v>
      </c>
      <c r="C482" s="744"/>
      <c r="D482" s="407" t="s">
        <v>10</v>
      </c>
      <c r="E482" s="52">
        <v>7</v>
      </c>
      <c r="F482" s="52">
        <v>7</v>
      </c>
      <c r="G482" s="52">
        <v>7</v>
      </c>
      <c r="H482" s="52">
        <v>7</v>
      </c>
      <c r="I482" s="439">
        <f t="shared" si="2"/>
        <v>100</v>
      </c>
      <c r="J482" s="597" t="s">
        <v>61</v>
      </c>
      <c r="K482" s="632"/>
      <c r="L482" s="632"/>
      <c r="M482" s="632"/>
      <c r="N482" s="632"/>
      <c r="O482" s="632"/>
    </row>
    <row r="483" spans="1:15" ht="26.25" x14ac:dyDescent="0.25">
      <c r="A483" s="634" t="s">
        <v>1233</v>
      </c>
      <c r="B483" s="766" t="s">
        <v>1234</v>
      </c>
      <c r="C483" s="744"/>
      <c r="D483" s="407" t="s">
        <v>10</v>
      </c>
      <c r="E483" s="52">
        <v>5</v>
      </c>
      <c r="F483" s="52">
        <v>5</v>
      </c>
      <c r="G483" s="52">
        <v>5</v>
      </c>
      <c r="H483" s="52">
        <v>5</v>
      </c>
      <c r="I483" s="439">
        <f t="shared" si="2"/>
        <v>100</v>
      </c>
      <c r="J483" s="597" t="s">
        <v>61</v>
      </c>
      <c r="K483" s="632"/>
      <c r="L483" s="632"/>
      <c r="M483" s="632"/>
      <c r="N483" s="632"/>
      <c r="O483" s="632"/>
    </row>
    <row r="484" spans="1:15" ht="51.75" x14ac:dyDescent="0.25">
      <c r="A484" s="634" t="s">
        <v>1235</v>
      </c>
      <c r="B484" s="766" t="s">
        <v>1236</v>
      </c>
      <c r="C484" s="744"/>
      <c r="D484" s="407" t="s">
        <v>10</v>
      </c>
      <c r="E484" s="52">
        <v>17</v>
      </c>
      <c r="F484" s="52">
        <v>17</v>
      </c>
      <c r="G484" s="52">
        <v>17</v>
      </c>
      <c r="H484" s="52">
        <v>17</v>
      </c>
      <c r="I484" s="439">
        <f t="shared" ref="I484:I491" si="3">H484/E484*100</f>
        <v>100</v>
      </c>
      <c r="J484" s="597" t="s">
        <v>61</v>
      </c>
      <c r="K484" s="632"/>
      <c r="L484" s="632"/>
      <c r="M484" s="632"/>
      <c r="N484" s="632"/>
      <c r="O484" s="632"/>
    </row>
    <row r="485" spans="1:15" ht="39" x14ac:dyDescent="0.25">
      <c r="A485" s="634" t="s">
        <v>1237</v>
      </c>
      <c r="B485" s="766" t="s">
        <v>1238</v>
      </c>
      <c r="C485" s="744"/>
      <c r="D485" s="407" t="s">
        <v>10</v>
      </c>
      <c r="E485" s="52">
        <v>20</v>
      </c>
      <c r="F485" s="52">
        <v>20</v>
      </c>
      <c r="G485" s="52">
        <v>20</v>
      </c>
      <c r="H485" s="52">
        <v>20</v>
      </c>
      <c r="I485" s="439">
        <f t="shared" si="3"/>
        <v>100</v>
      </c>
      <c r="J485" s="597" t="s">
        <v>61</v>
      </c>
      <c r="K485" s="632"/>
      <c r="L485" s="632"/>
      <c r="M485" s="632"/>
      <c r="N485" s="632"/>
      <c r="O485" s="632"/>
    </row>
    <row r="486" spans="1:15" ht="26.25" x14ac:dyDescent="0.25">
      <c r="A486" s="634" t="s">
        <v>1239</v>
      </c>
      <c r="B486" s="766" t="s">
        <v>1240</v>
      </c>
      <c r="C486" s="744"/>
      <c r="D486" s="407" t="s">
        <v>10</v>
      </c>
      <c r="E486" s="52">
        <v>30</v>
      </c>
      <c r="F486" s="52">
        <v>30</v>
      </c>
      <c r="G486" s="52">
        <v>30</v>
      </c>
      <c r="H486" s="52">
        <v>30</v>
      </c>
      <c r="I486" s="439">
        <f t="shared" si="3"/>
        <v>100</v>
      </c>
      <c r="J486" s="597" t="s">
        <v>61</v>
      </c>
      <c r="K486" s="632"/>
      <c r="L486" s="632"/>
      <c r="M486" s="632"/>
      <c r="N486" s="632"/>
      <c r="O486" s="632"/>
    </row>
    <row r="487" spans="1:15" ht="26.25" x14ac:dyDescent="0.25">
      <c r="A487" s="634" t="s">
        <v>1241</v>
      </c>
      <c r="B487" s="766" t="s">
        <v>1242</v>
      </c>
      <c r="C487" s="744"/>
      <c r="D487" s="407" t="s">
        <v>10</v>
      </c>
      <c r="E487" s="52">
        <v>7</v>
      </c>
      <c r="F487" s="52">
        <v>7</v>
      </c>
      <c r="G487" s="52">
        <v>7</v>
      </c>
      <c r="H487" s="52">
        <v>7</v>
      </c>
      <c r="I487" s="439">
        <f t="shared" si="3"/>
        <v>100</v>
      </c>
      <c r="J487" s="597" t="s">
        <v>61</v>
      </c>
      <c r="K487" s="632"/>
      <c r="L487" s="632"/>
      <c r="M487" s="632"/>
      <c r="N487" s="632"/>
      <c r="O487" s="632"/>
    </row>
    <row r="488" spans="1:15" ht="15.75" x14ac:dyDescent="0.25">
      <c r="A488" s="634" t="s">
        <v>1243</v>
      </c>
      <c r="B488" s="766" t="s">
        <v>1244</v>
      </c>
      <c r="C488" s="744"/>
      <c r="D488" s="407" t="s">
        <v>10</v>
      </c>
      <c r="E488" s="624">
        <v>4.5</v>
      </c>
      <c r="F488" s="52">
        <v>4.5</v>
      </c>
      <c r="G488" s="52">
        <v>4.5</v>
      </c>
      <c r="H488" s="52">
        <v>4.5</v>
      </c>
      <c r="I488" s="439">
        <f t="shared" si="3"/>
        <v>100</v>
      </c>
      <c r="J488" s="597" t="s">
        <v>61</v>
      </c>
      <c r="K488" s="632"/>
      <c r="L488" s="632"/>
      <c r="M488" s="632"/>
      <c r="N488" s="632"/>
      <c r="O488" s="632"/>
    </row>
    <row r="489" spans="1:15" ht="15.75" x14ac:dyDescent="0.25">
      <c r="A489" s="634" t="s">
        <v>1245</v>
      </c>
      <c r="B489" s="766" t="s">
        <v>1246</v>
      </c>
      <c r="C489" s="744"/>
      <c r="D489" s="407" t="s">
        <v>10</v>
      </c>
      <c r="E489" s="55">
        <v>8</v>
      </c>
      <c r="F489" s="52">
        <v>8</v>
      </c>
      <c r="G489" s="52">
        <v>8</v>
      </c>
      <c r="H489" s="52">
        <v>8</v>
      </c>
      <c r="I489" s="439">
        <f t="shared" si="3"/>
        <v>100</v>
      </c>
      <c r="J489" s="597" t="s">
        <v>61</v>
      </c>
      <c r="K489" s="632"/>
      <c r="L489" s="632"/>
      <c r="M489" s="632"/>
      <c r="N489" s="632"/>
      <c r="O489" s="632"/>
    </row>
    <row r="490" spans="1:15" ht="15.75" x14ac:dyDescent="0.25">
      <c r="A490" s="634" t="s">
        <v>1451</v>
      </c>
      <c r="B490" s="766" t="s">
        <v>1452</v>
      </c>
      <c r="C490" s="744"/>
      <c r="D490" s="407" t="s">
        <v>10</v>
      </c>
      <c r="E490" s="624">
        <v>15</v>
      </c>
      <c r="F490" s="52">
        <v>15</v>
      </c>
      <c r="G490" s="52">
        <v>15</v>
      </c>
      <c r="H490" s="52">
        <v>15</v>
      </c>
      <c r="I490" s="439">
        <f t="shared" si="3"/>
        <v>100</v>
      </c>
      <c r="J490" s="597" t="s">
        <v>61</v>
      </c>
      <c r="K490" s="632"/>
      <c r="L490" s="632"/>
      <c r="M490" s="632"/>
      <c r="N490" s="632"/>
      <c r="O490" s="632"/>
    </row>
    <row r="491" spans="1:15" ht="15.75" x14ac:dyDescent="0.25">
      <c r="A491" s="634" t="s">
        <v>1453</v>
      </c>
      <c r="B491" s="766" t="s">
        <v>1454</v>
      </c>
      <c r="C491" s="744"/>
      <c r="D491" s="407" t="s">
        <v>10</v>
      </c>
      <c r="E491" s="52">
        <v>33</v>
      </c>
      <c r="F491" s="52">
        <v>33</v>
      </c>
      <c r="G491" s="52">
        <v>33</v>
      </c>
      <c r="H491" s="52">
        <v>33</v>
      </c>
      <c r="I491" s="439">
        <f t="shared" si="3"/>
        <v>100</v>
      </c>
      <c r="J491" s="597" t="s">
        <v>61</v>
      </c>
      <c r="K491" s="632"/>
      <c r="L491" s="632"/>
      <c r="M491" s="632"/>
      <c r="N491" s="632"/>
      <c r="O491" s="632"/>
    </row>
    <row r="492" spans="1:15" ht="28.5" customHeight="1" x14ac:dyDescent="0.25">
      <c r="A492" s="1543" t="s">
        <v>1247</v>
      </c>
      <c r="B492" s="1544"/>
      <c r="C492" s="1544"/>
      <c r="D492" s="1544"/>
      <c r="E492" s="1544"/>
      <c r="F492" s="1544"/>
      <c r="G492" s="1544"/>
      <c r="H492" s="1544"/>
      <c r="I492" s="1544"/>
      <c r="J492" s="1545"/>
      <c r="K492" s="632"/>
      <c r="L492" s="632"/>
      <c r="M492" s="632"/>
      <c r="N492" s="632"/>
      <c r="O492" s="632"/>
    </row>
    <row r="493" spans="1:15" ht="38.25" x14ac:dyDescent="0.25">
      <c r="A493" s="634" t="s">
        <v>517</v>
      </c>
      <c r="B493" s="408" t="s">
        <v>1248</v>
      </c>
      <c r="C493" s="744"/>
      <c r="D493" s="407" t="s">
        <v>10</v>
      </c>
      <c r="E493" s="768" t="s">
        <v>521</v>
      </c>
      <c r="F493" s="52"/>
      <c r="G493" s="52"/>
      <c r="H493" s="52"/>
      <c r="I493" s="441"/>
      <c r="J493" s="597" t="s">
        <v>1449</v>
      </c>
      <c r="K493" s="632"/>
      <c r="L493" s="632"/>
      <c r="M493" s="632"/>
      <c r="N493" s="632"/>
      <c r="O493" s="632"/>
    </row>
    <row r="494" spans="1:15" ht="15.75" x14ac:dyDescent="0.25">
      <c r="A494" s="634" t="s">
        <v>540</v>
      </c>
      <c r="B494" s="408" t="s">
        <v>1249</v>
      </c>
      <c r="C494" s="744"/>
      <c r="D494" s="407" t="s">
        <v>10</v>
      </c>
      <c r="E494" s="52" t="s">
        <v>11</v>
      </c>
      <c r="F494" s="52" t="s">
        <v>11</v>
      </c>
      <c r="G494" s="52" t="s">
        <v>11</v>
      </c>
      <c r="H494" s="52" t="s">
        <v>11</v>
      </c>
      <c r="I494" s="439" t="s">
        <v>11</v>
      </c>
      <c r="J494" s="597" t="s">
        <v>11</v>
      </c>
      <c r="K494" s="632"/>
      <c r="L494" s="632"/>
      <c r="M494" s="632"/>
      <c r="N494" s="632"/>
      <c r="O494" s="632"/>
    </row>
    <row r="495" spans="1:15" ht="51" x14ac:dyDescent="0.25">
      <c r="A495" s="634" t="s">
        <v>545</v>
      </c>
      <c r="B495" s="408" t="s">
        <v>1250</v>
      </c>
      <c r="C495" s="744"/>
      <c r="D495" s="407" t="s">
        <v>10</v>
      </c>
      <c r="E495" s="769" t="s">
        <v>521</v>
      </c>
      <c r="F495" s="52"/>
      <c r="G495" s="52"/>
      <c r="H495" s="52"/>
      <c r="I495" s="441"/>
      <c r="J495" s="597" t="s">
        <v>1449</v>
      </c>
      <c r="K495" s="632"/>
      <c r="L495" s="632"/>
      <c r="M495" s="632"/>
      <c r="N495" s="632"/>
      <c r="O495" s="632"/>
    </row>
    <row r="496" spans="1:15" ht="38.25" x14ac:dyDescent="0.25">
      <c r="A496" s="634" t="s">
        <v>554</v>
      </c>
      <c r="B496" s="408" t="s">
        <v>1251</v>
      </c>
      <c r="C496" s="744"/>
      <c r="D496" s="407" t="s">
        <v>10</v>
      </c>
      <c r="E496" s="769" t="s">
        <v>521</v>
      </c>
      <c r="F496" s="52"/>
      <c r="G496" s="52"/>
      <c r="H496" s="52"/>
      <c r="I496" s="441"/>
      <c r="J496" s="597" t="s">
        <v>1449</v>
      </c>
      <c r="K496" s="632"/>
      <c r="L496" s="632"/>
      <c r="M496" s="632"/>
      <c r="N496" s="632"/>
      <c r="O496" s="632"/>
    </row>
    <row r="497" spans="1:15" ht="36" x14ac:dyDescent="0.25">
      <c r="A497" s="634" t="s">
        <v>574</v>
      </c>
      <c r="B497" s="408" t="s">
        <v>1252</v>
      </c>
      <c r="C497" s="744"/>
      <c r="D497" s="407" t="s">
        <v>10</v>
      </c>
      <c r="E497" s="769" t="s">
        <v>521</v>
      </c>
      <c r="F497" s="52"/>
      <c r="G497" s="52"/>
      <c r="H497" s="52"/>
      <c r="I497" s="441"/>
      <c r="J497" s="597" t="s">
        <v>1449</v>
      </c>
      <c r="K497" s="632"/>
      <c r="L497" s="632"/>
      <c r="M497" s="632"/>
      <c r="N497" s="632"/>
      <c r="O497" s="632"/>
    </row>
    <row r="498" spans="1:15" ht="39" x14ac:dyDescent="0.25">
      <c r="A498" s="634" t="s">
        <v>1182</v>
      </c>
      <c r="B498" s="766" t="s">
        <v>1253</v>
      </c>
      <c r="C498" s="744"/>
      <c r="D498" s="407" t="s">
        <v>27</v>
      </c>
      <c r="E498" s="55" t="s">
        <v>11</v>
      </c>
      <c r="F498" s="52" t="s">
        <v>11</v>
      </c>
      <c r="G498" s="52" t="s">
        <v>11</v>
      </c>
      <c r="H498" s="52" t="s">
        <v>11</v>
      </c>
      <c r="I498" s="439" t="s">
        <v>11</v>
      </c>
      <c r="J498" s="597" t="s">
        <v>1449</v>
      </c>
      <c r="K498" s="632"/>
      <c r="L498" s="632"/>
      <c r="M498" s="632"/>
      <c r="N498" s="632"/>
      <c r="O498" s="632"/>
    </row>
    <row r="499" spans="1:15" ht="36" x14ac:dyDescent="0.25">
      <c r="A499" s="636" t="s">
        <v>1184</v>
      </c>
      <c r="B499" s="189" t="s">
        <v>1254</v>
      </c>
      <c r="C499" s="770"/>
      <c r="D499" s="407" t="s">
        <v>10</v>
      </c>
      <c r="E499" s="769" t="s">
        <v>521</v>
      </c>
      <c r="F499" s="770"/>
      <c r="G499" s="770"/>
      <c r="H499" s="771"/>
      <c r="I499" s="770"/>
      <c r="J499" s="597" t="s">
        <v>1449</v>
      </c>
      <c r="K499" s="632"/>
      <c r="L499" s="632"/>
      <c r="M499" s="632"/>
      <c r="N499" s="632"/>
      <c r="O499" s="632"/>
    </row>
    <row r="500" spans="1:15" ht="36" x14ac:dyDescent="0.25">
      <c r="A500" s="636" t="s">
        <v>1186</v>
      </c>
      <c r="B500" s="189" t="s">
        <v>1255</v>
      </c>
      <c r="C500" s="770"/>
      <c r="D500" s="407" t="s">
        <v>10</v>
      </c>
      <c r="E500" s="769" t="s">
        <v>521</v>
      </c>
      <c r="F500" s="770"/>
      <c r="G500" s="770"/>
      <c r="H500" s="771"/>
      <c r="I500" s="770"/>
      <c r="J500" s="597" t="s">
        <v>1449</v>
      </c>
      <c r="K500" s="632"/>
      <c r="L500" s="632"/>
      <c r="M500" s="632"/>
      <c r="N500" s="632"/>
      <c r="O500" s="632"/>
    </row>
    <row r="501" spans="1:15" ht="36" x14ac:dyDescent="0.25">
      <c r="A501" s="636" t="s">
        <v>1188</v>
      </c>
      <c r="B501" s="189" t="s">
        <v>1256</v>
      </c>
      <c r="C501" s="770"/>
      <c r="D501" s="407" t="s">
        <v>10</v>
      </c>
      <c r="E501" s="769" t="s">
        <v>521</v>
      </c>
      <c r="F501" s="770"/>
      <c r="G501" s="770"/>
      <c r="H501" s="771"/>
      <c r="I501" s="770"/>
      <c r="J501" s="597" t="s">
        <v>1449</v>
      </c>
      <c r="K501" s="632"/>
      <c r="L501" s="632"/>
      <c r="M501" s="632"/>
      <c r="N501" s="632"/>
      <c r="O501" s="632"/>
    </row>
    <row r="502" spans="1:15" ht="36" x14ac:dyDescent="0.25">
      <c r="A502" s="636" t="s">
        <v>1190</v>
      </c>
      <c r="B502" s="189" t="s">
        <v>1257</v>
      </c>
      <c r="C502" s="770"/>
      <c r="D502" s="407" t="s">
        <v>10</v>
      </c>
      <c r="E502" s="769" t="s">
        <v>521</v>
      </c>
      <c r="F502" s="770"/>
      <c r="G502" s="770"/>
      <c r="H502" s="771"/>
      <c r="I502" s="770"/>
      <c r="J502" s="597" t="s">
        <v>1449</v>
      </c>
      <c r="K502" s="632"/>
      <c r="L502" s="632"/>
      <c r="M502" s="632"/>
      <c r="N502" s="632"/>
      <c r="O502" s="632"/>
    </row>
    <row r="503" spans="1:15" ht="51" x14ac:dyDescent="0.25">
      <c r="A503" s="636" t="s">
        <v>262</v>
      </c>
      <c r="B503" s="189" t="s">
        <v>1258</v>
      </c>
      <c r="C503" s="770"/>
      <c r="D503" s="407" t="s">
        <v>10</v>
      </c>
      <c r="E503" s="769" t="s">
        <v>521</v>
      </c>
      <c r="F503" s="770"/>
      <c r="G503" s="770"/>
      <c r="H503" s="771"/>
      <c r="I503" s="770"/>
      <c r="J503" s="597" t="s">
        <v>1449</v>
      </c>
      <c r="K503" s="632"/>
      <c r="L503" s="632"/>
      <c r="M503" s="632"/>
      <c r="N503" s="632"/>
      <c r="O503" s="632"/>
    </row>
    <row r="504" spans="1:15" ht="36" x14ac:dyDescent="0.25">
      <c r="A504" s="636" t="s">
        <v>1193</v>
      </c>
      <c r="B504" s="189" t="s">
        <v>1259</v>
      </c>
      <c r="C504" s="770"/>
      <c r="D504" s="407" t="s">
        <v>10</v>
      </c>
      <c r="E504" s="769" t="s">
        <v>521</v>
      </c>
      <c r="F504" s="770"/>
      <c r="G504" s="770"/>
      <c r="H504" s="771"/>
      <c r="I504" s="770"/>
      <c r="J504" s="597" t="s">
        <v>1449</v>
      </c>
      <c r="K504" s="632"/>
      <c r="L504" s="632"/>
      <c r="M504" s="632"/>
      <c r="N504" s="632"/>
      <c r="O504" s="632"/>
    </row>
    <row r="505" spans="1:15" ht="36" x14ac:dyDescent="0.25">
      <c r="A505" s="636" t="s">
        <v>1195</v>
      </c>
      <c r="B505" s="189" t="s">
        <v>1260</v>
      </c>
      <c r="C505" s="770"/>
      <c r="D505" s="407" t="s">
        <v>10</v>
      </c>
      <c r="E505" s="769" t="s">
        <v>521</v>
      </c>
      <c r="F505" s="770"/>
      <c r="G505" s="770"/>
      <c r="H505" s="771"/>
      <c r="I505" s="770"/>
      <c r="J505" s="597" t="s">
        <v>1449</v>
      </c>
      <c r="K505" s="632"/>
      <c r="L505" s="632"/>
      <c r="M505" s="632"/>
      <c r="N505" s="632"/>
      <c r="O505" s="632"/>
    </row>
    <row r="506" spans="1:15" ht="38.25" x14ac:dyDescent="0.25">
      <c r="A506" s="636" t="s">
        <v>1197</v>
      </c>
      <c r="B506" s="189" t="s">
        <v>1261</v>
      </c>
      <c r="C506" s="770"/>
      <c r="D506" s="407" t="s">
        <v>10</v>
      </c>
      <c r="E506" s="769" t="s">
        <v>521</v>
      </c>
      <c r="F506" s="770"/>
      <c r="G506" s="770"/>
      <c r="H506" s="771"/>
      <c r="I506" s="770"/>
      <c r="J506" s="597" t="s">
        <v>1449</v>
      </c>
      <c r="K506" s="632"/>
      <c r="L506" s="632"/>
      <c r="M506" s="632"/>
      <c r="N506" s="632"/>
      <c r="O506" s="632"/>
    </row>
    <row r="507" spans="1:15" ht="36" x14ac:dyDescent="0.25">
      <c r="A507" s="636" t="s">
        <v>1199</v>
      </c>
      <c r="B507" s="189" t="s">
        <v>1262</v>
      </c>
      <c r="C507" s="770"/>
      <c r="D507" s="407" t="s">
        <v>10</v>
      </c>
      <c r="E507" s="769" t="s">
        <v>521</v>
      </c>
      <c r="F507" s="770"/>
      <c r="G507" s="770"/>
      <c r="H507" s="771"/>
      <c r="I507" s="770"/>
      <c r="J507" s="597" t="s">
        <v>1449</v>
      </c>
      <c r="K507" s="632"/>
      <c r="L507" s="632"/>
      <c r="M507" s="632"/>
      <c r="N507" s="632"/>
      <c r="O507" s="632"/>
    </row>
    <row r="508" spans="1:15" ht="26.25" customHeight="1" x14ac:dyDescent="0.25">
      <c r="A508" s="1543" t="s">
        <v>1263</v>
      </c>
      <c r="B508" s="1544"/>
      <c r="C508" s="1544"/>
      <c r="D508" s="1544"/>
      <c r="E508" s="1544"/>
      <c r="F508" s="1544"/>
      <c r="G508" s="1544"/>
      <c r="H508" s="1544"/>
      <c r="I508" s="1544"/>
      <c r="J508" s="1545"/>
      <c r="K508" s="632"/>
      <c r="L508" s="632"/>
      <c r="M508" s="632"/>
      <c r="N508" s="632"/>
      <c r="O508" s="632"/>
    </row>
    <row r="509" spans="1:15" ht="25.5" x14ac:dyDescent="0.25">
      <c r="A509" s="636" t="s">
        <v>517</v>
      </c>
      <c r="B509" s="189" t="s">
        <v>1264</v>
      </c>
      <c r="C509" s="770"/>
      <c r="D509" s="407" t="s">
        <v>10</v>
      </c>
      <c r="E509" s="55" t="s">
        <v>11</v>
      </c>
      <c r="F509" s="772" t="s">
        <v>11</v>
      </c>
      <c r="G509" s="772" t="s">
        <v>11</v>
      </c>
      <c r="H509" s="773" t="s">
        <v>11</v>
      </c>
      <c r="I509" s="439" t="s">
        <v>11</v>
      </c>
      <c r="J509" s="772" t="s">
        <v>11</v>
      </c>
      <c r="K509" s="632"/>
      <c r="L509" s="632"/>
      <c r="M509" s="632"/>
      <c r="N509" s="632"/>
      <c r="O509" s="632"/>
    </row>
    <row r="510" spans="1:15" x14ac:dyDescent="0.25">
      <c r="A510" s="774"/>
      <c r="B510" s="774"/>
      <c r="C510" s="774"/>
      <c r="D510" s="774"/>
      <c r="E510" s="774"/>
      <c r="F510" s="774"/>
      <c r="G510" s="774"/>
      <c r="H510" s="775"/>
      <c r="I510" s="774"/>
      <c r="J510" s="774"/>
      <c r="K510" s="632"/>
      <c r="L510" s="632"/>
      <c r="M510" s="632"/>
      <c r="N510" s="632"/>
      <c r="O510" s="632"/>
    </row>
    <row r="511" spans="1:15" ht="15.75" x14ac:dyDescent="0.25">
      <c r="A511" s="1287" t="s">
        <v>18</v>
      </c>
      <c r="B511" s="1287"/>
      <c r="C511" s="1287"/>
      <c r="D511" s="1287"/>
      <c r="E511" s="1287"/>
      <c r="F511" s="1287"/>
      <c r="G511" s="1287"/>
      <c r="H511" s="1287"/>
      <c r="I511" s="1287"/>
      <c r="J511" s="671"/>
      <c r="K511" s="632"/>
      <c r="L511" s="632"/>
      <c r="M511" s="632"/>
      <c r="N511" s="632"/>
      <c r="O511" s="632"/>
    </row>
    <row r="512" spans="1:15" x14ac:dyDescent="0.25">
      <c r="A512" s="1397" t="s">
        <v>0</v>
      </c>
      <c r="B512" s="1215" t="s">
        <v>19</v>
      </c>
      <c r="C512" s="1383" t="s">
        <v>20</v>
      </c>
      <c r="D512" s="1311" t="s">
        <v>1416</v>
      </c>
      <c r="E512" s="1312"/>
      <c r="F512" s="1315">
        <v>2023</v>
      </c>
      <c r="G512" s="1316"/>
      <c r="H512" s="1316"/>
      <c r="I512" s="1317"/>
      <c r="J512" s="1383" t="s">
        <v>21</v>
      </c>
      <c r="K512" s="632"/>
      <c r="L512" s="632"/>
      <c r="M512" s="632"/>
      <c r="N512" s="632"/>
      <c r="O512" s="632"/>
    </row>
    <row r="513" spans="1:15" x14ac:dyDescent="0.25">
      <c r="A513" s="1399"/>
      <c r="B513" s="1217"/>
      <c r="C513" s="1384"/>
      <c r="D513" s="1313"/>
      <c r="E513" s="1314"/>
      <c r="F513" s="1278" t="s">
        <v>22</v>
      </c>
      <c r="G513" s="1279"/>
      <c r="H513" s="1278" t="s">
        <v>24</v>
      </c>
      <c r="I513" s="1279"/>
      <c r="J513" s="1384"/>
      <c r="K513" s="632"/>
      <c r="L513" s="632"/>
      <c r="M513" s="632"/>
      <c r="N513" s="632"/>
      <c r="O513" s="632"/>
    </row>
    <row r="514" spans="1:15" x14ac:dyDescent="0.25">
      <c r="A514" s="707">
        <v>1</v>
      </c>
      <c r="B514" s="708">
        <v>2</v>
      </c>
      <c r="C514" s="674">
        <v>3</v>
      </c>
      <c r="D514" s="1292">
        <v>4</v>
      </c>
      <c r="E514" s="1293"/>
      <c r="F514" s="1292">
        <v>5</v>
      </c>
      <c r="G514" s="1293"/>
      <c r="H514" s="1292">
        <v>6</v>
      </c>
      <c r="I514" s="1293"/>
      <c r="J514" s="675">
        <v>7</v>
      </c>
      <c r="K514" s="632"/>
      <c r="L514" s="632"/>
      <c r="M514" s="632"/>
      <c r="N514" s="632"/>
      <c r="O514" s="632"/>
    </row>
    <row r="515" spans="1:15" ht="25.5" x14ac:dyDescent="0.25">
      <c r="A515" s="731">
        <v>1</v>
      </c>
      <c r="B515" s="408" t="s">
        <v>1265</v>
      </c>
      <c r="C515" s="735" t="s">
        <v>48</v>
      </c>
      <c r="D515" s="1386">
        <v>37.4</v>
      </c>
      <c r="E515" s="1387"/>
      <c r="F515" s="1276">
        <v>31.5</v>
      </c>
      <c r="G515" s="1277"/>
      <c r="H515" s="1283">
        <v>38.1</v>
      </c>
      <c r="I515" s="1284"/>
      <c r="J515" s="1383" t="s">
        <v>1540</v>
      </c>
      <c r="K515" s="632"/>
      <c r="L515" s="632"/>
      <c r="M515" s="632"/>
      <c r="N515" s="632"/>
      <c r="O515" s="632"/>
    </row>
    <row r="516" spans="1:15" ht="38.25" x14ac:dyDescent="0.25">
      <c r="A516" s="731">
        <v>2</v>
      </c>
      <c r="B516" s="408" t="s">
        <v>1266</v>
      </c>
      <c r="C516" s="735" t="s">
        <v>48</v>
      </c>
      <c r="D516" s="1491" t="s">
        <v>1455</v>
      </c>
      <c r="E516" s="1492"/>
      <c r="F516" s="1386">
        <v>1</v>
      </c>
      <c r="G516" s="1387"/>
      <c r="H516" s="1328">
        <v>0.94</v>
      </c>
      <c r="I516" s="1322"/>
      <c r="J516" s="1384"/>
      <c r="K516" s="632"/>
      <c r="L516" s="632"/>
      <c r="M516" s="632"/>
      <c r="N516" s="632"/>
      <c r="O516" s="632"/>
    </row>
    <row r="517" spans="1:15" ht="51" x14ac:dyDescent="0.25">
      <c r="A517" s="731">
        <v>3</v>
      </c>
      <c r="B517" s="408" t="s">
        <v>1267</v>
      </c>
      <c r="C517" s="735" t="s">
        <v>48</v>
      </c>
      <c r="D517" s="1491" t="s">
        <v>1456</v>
      </c>
      <c r="E517" s="1492"/>
      <c r="F517" s="1386">
        <v>14</v>
      </c>
      <c r="G517" s="1387"/>
      <c r="H517" s="1283">
        <v>17.600000000000001</v>
      </c>
      <c r="I517" s="1284"/>
      <c r="J517" s="735" t="s">
        <v>1541</v>
      </c>
      <c r="K517" s="632"/>
      <c r="L517" s="632"/>
      <c r="M517" s="632"/>
      <c r="N517" s="632"/>
      <c r="O517" s="632"/>
    </row>
    <row r="518" spans="1:15" ht="25.5" x14ac:dyDescent="0.25">
      <c r="A518" s="731">
        <v>4</v>
      </c>
      <c r="B518" s="408" t="s">
        <v>1268</v>
      </c>
      <c r="C518" s="735" t="s">
        <v>48</v>
      </c>
      <c r="D518" s="1386">
        <v>35</v>
      </c>
      <c r="E518" s="1387"/>
      <c r="F518" s="1276">
        <v>47.8</v>
      </c>
      <c r="G518" s="1277"/>
      <c r="H518" s="1283">
        <v>52</v>
      </c>
      <c r="I518" s="1284"/>
      <c r="J518" s="735" t="s">
        <v>61</v>
      </c>
      <c r="K518" s="632"/>
      <c r="L518" s="632"/>
      <c r="M518" s="632"/>
      <c r="N518" s="632"/>
      <c r="O518" s="632"/>
    </row>
    <row r="519" spans="1:15" x14ac:dyDescent="0.25">
      <c r="A519" s="632"/>
      <c r="B519" s="632"/>
      <c r="C519" s="632"/>
      <c r="D519" s="632"/>
      <c r="E519" s="632"/>
      <c r="F519" s="632"/>
      <c r="G519" s="632"/>
      <c r="H519" s="633"/>
      <c r="I519" s="632"/>
      <c r="J519" s="632"/>
      <c r="K519" s="632"/>
      <c r="L519" s="632"/>
      <c r="M519" s="632"/>
      <c r="N519" s="632"/>
      <c r="O519" s="632"/>
    </row>
    <row r="520" spans="1:15" x14ac:dyDescent="0.25">
      <c r="A520" s="632"/>
      <c r="B520" s="632"/>
      <c r="C520" s="632"/>
      <c r="D520" s="632"/>
      <c r="E520" s="632"/>
      <c r="F520" s="632"/>
      <c r="G520" s="632"/>
      <c r="H520" s="633"/>
      <c r="I520" s="632"/>
      <c r="J520" s="632"/>
      <c r="K520" s="632"/>
      <c r="L520" s="632"/>
      <c r="M520" s="632"/>
      <c r="N520" s="632"/>
      <c r="O520" s="632"/>
    </row>
    <row r="521" spans="1:15" x14ac:dyDescent="0.25">
      <c r="A521" s="632"/>
      <c r="B521" s="632"/>
      <c r="C521" s="632"/>
      <c r="D521" s="632"/>
      <c r="E521" s="632"/>
      <c r="F521" s="632"/>
      <c r="G521" s="632"/>
      <c r="H521" s="633"/>
      <c r="I521" s="632"/>
      <c r="J521" s="632"/>
      <c r="K521" s="632"/>
      <c r="L521" s="632"/>
      <c r="M521" s="632"/>
      <c r="N521" s="632"/>
      <c r="O521" s="632"/>
    </row>
    <row r="522" spans="1:15" x14ac:dyDescent="0.25">
      <c r="A522" s="632"/>
      <c r="B522" s="632"/>
      <c r="C522" s="632"/>
      <c r="D522" s="632"/>
      <c r="E522" s="632"/>
      <c r="F522" s="632"/>
      <c r="G522" s="632"/>
      <c r="H522" s="633"/>
      <c r="I522" s="632"/>
      <c r="J522" s="632"/>
      <c r="K522" s="632"/>
      <c r="L522" s="632"/>
      <c r="M522" s="632"/>
      <c r="N522" s="632"/>
      <c r="O522" s="632"/>
    </row>
    <row r="523" spans="1:15" x14ac:dyDescent="0.25">
      <c r="A523" s="632"/>
      <c r="B523" s="632"/>
      <c r="C523" s="632"/>
      <c r="D523" s="632"/>
      <c r="E523" s="632"/>
      <c r="F523" s="632"/>
      <c r="G523" s="632"/>
      <c r="H523" s="633"/>
      <c r="I523" s="632"/>
      <c r="J523" s="632"/>
      <c r="K523" s="632"/>
      <c r="L523" s="632"/>
      <c r="M523" s="632"/>
      <c r="N523" s="632"/>
      <c r="O523" s="632"/>
    </row>
    <row r="524" spans="1:15" x14ac:dyDescent="0.25">
      <c r="A524" s="632"/>
      <c r="B524" s="632"/>
      <c r="C524" s="632"/>
      <c r="D524" s="632"/>
      <c r="E524" s="632"/>
      <c r="F524" s="632"/>
      <c r="G524" s="632"/>
      <c r="H524" s="633"/>
      <c r="I524" s="632"/>
      <c r="J524" s="632"/>
      <c r="K524" s="632"/>
      <c r="L524" s="632"/>
      <c r="M524" s="632"/>
      <c r="N524" s="632"/>
      <c r="O524" s="632"/>
    </row>
    <row r="525" spans="1:15" x14ac:dyDescent="0.25">
      <c r="A525" s="632"/>
      <c r="B525" s="632"/>
      <c r="C525" s="632"/>
      <c r="D525" s="632"/>
      <c r="E525" s="632"/>
      <c r="F525" s="632"/>
      <c r="G525" s="632"/>
      <c r="H525" s="633"/>
      <c r="I525" s="632"/>
      <c r="J525" s="632"/>
      <c r="K525" s="632"/>
      <c r="L525" s="632"/>
      <c r="M525" s="632"/>
      <c r="N525" s="632"/>
      <c r="O525" s="632"/>
    </row>
    <row r="526" spans="1:15" ht="51" x14ac:dyDescent="0.25">
      <c r="A526" s="634" t="s">
        <v>0</v>
      </c>
      <c r="B526" s="685" t="s">
        <v>1</v>
      </c>
      <c r="C526" s="636" t="s">
        <v>4</v>
      </c>
      <c r="D526" s="1300" t="s">
        <v>2</v>
      </c>
      <c r="E526" s="1301"/>
      <c r="F526" s="637" t="s">
        <v>5</v>
      </c>
      <c r="G526" s="637" t="s">
        <v>12</v>
      </c>
      <c r="H526" s="637" t="s">
        <v>3</v>
      </c>
      <c r="I526" s="638" t="s">
        <v>6</v>
      </c>
      <c r="J526" s="597" t="s">
        <v>7</v>
      </c>
      <c r="K526" s="632"/>
      <c r="L526" s="632"/>
      <c r="M526" s="632"/>
      <c r="N526" s="632"/>
      <c r="O526" s="632"/>
    </row>
    <row r="527" spans="1:15" ht="15.75" x14ac:dyDescent="0.25">
      <c r="A527" s="776">
        <v>1</v>
      </c>
      <c r="B527" s="777">
        <v>2</v>
      </c>
      <c r="C527" s="625">
        <v>3</v>
      </c>
      <c r="D527" s="1297">
        <v>4</v>
      </c>
      <c r="E527" s="1298"/>
      <c r="F527" s="640">
        <v>5</v>
      </c>
      <c r="G527" s="640">
        <v>6</v>
      </c>
      <c r="H527" s="641">
        <v>7</v>
      </c>
      <c r="I527" s="642">
        <v>8</v>
      </c>
      <c r="J527" s="618">
        <v>9</v>
      </c>
      <c r="K527" s="632"/>
      <c r="L527" s="632"/>
      <c r="M527" s="632"/>
      <c r="N527" s="632"/>
      <c r="O527" s="632"/>
    </row>
    <row r="528" spans="1:15" ht="15.75" x14ac:dyDescent="0.25">
      <c r="A528" s="778"/>
      <c r="B528" s="779"/>
      <c r="C528" s="780"/>
      <c r="D528" s="781"/>
      <c r="E528" s="781"/>
      <c r="F528" s="782"/>
      <c r="G528" s="782"/>
      <c r="H528" s="783"/>
      <c r="I528" s="784"/>
      <c r="J528" s="785"/>
      <c r="K528" s="632"/>
      <c r="L528" s="632"/>
      <c r="M528" s="632"/>
      <c r="N528" s="632"/>
      <c r="O528" s="632"/>
    </row>
    <row r="529" spans="1:15" ht="15.75" x14ac:dyDescent="0.25">
      <c r="A529" s="689"/>
      <c r="B529" s="690"/>
      <c r="C529" s="691"/>
      <c r="D529" s="692"/>
      <c r="E529" s="693">
        <f>E530</f>
        <v>360</v>
      </c>
      <c r="F529" s="786">
        <f>F530</f>
        <v>360</v>
      </c>
      <c r="G529" s="786">
        <f>G530</f>
        <v>360</v>
      </c>
      <c r="H529" s="693">
        <f>H530</f>
        <v>359.4</v>
      </c>
      <c r="I529" s="694">
        <f>I530</f>
        <v>99.833333333333329</v>
      </c>
      <c r="J529" s="695"/>
      <c r="K529" s="632"/>
      <c r="L529" s="632"/>
      <c r="M529" s="632"/>
      <c r="N529" s="632"/>
      <c r="O529" s="632"/>
    </row>
    <row r="530" spans="1:15" ht="38.25" x14ac:dyDescent="0.25">
      <c r="A530" s="755">
        <v>8</v>
      </c>
      <c r="B530" s="787" t="s">
        <v>1162</v>
      </c>
      <c r="C530" s="726"/>
      <c r="D530" s="407" t="s">
        <v>10</v>
      </c>
      <c r="E530" s="754">
        <f>E532+E533</f>
        <v>360</v>
      </c>
      <c r="F530" s="753">
        <f>F532+F533</f>
        <v>360</v>
      </c>
      <c r="G530" s="753">
        <f>G532+G533</f>
        <v>360</v>
      </c>
      <c r="H530" s="754">
        <f>H532+H533</f>
        <v>359.4</v>
      </c>
      <c r="I530" s="442">
        <f>(H530/E530)*100</f>
        <v>99.833333333333329</v>
      </c>
      <c r="J530" s="597" t="s">
        <v>61</v>
      </c>
      <c r="K530" s="632"/>
      <c r="L530" s="632"/>
      <c r="M530" s="632"/>
      <c r="N530" s="632"/>
      <c r="O530" s="632"/>
    </row>
    <row r="531" spans="1:15" x14ac:dyDescent="0.25">
      <c r="A531" s="1288" t="s">
        <v>1163</v>
      </c>
      <c r="B531" s="1289"/>
      <c r="C531" s="1289"/>
      <c r="D531" s="1289"/>
      <c r="E531" s="1289"/>
      <c r="F531" s="1289"/>
      <c r="G531" s="1289"/>
      <c r="H531" s="1289"/>
      <c r="I531" s="1289"/>
      <c r="J531" s="1290"/>
      <c r="K531" s="632"/>
      <c r="L531" s="632"/>
      <c r="M531" s="632"/>
      <c r="N531" s="632"/>
      <c r="O531" s="632"/>
    </row>
    <row r="532" spans="1:15" ht="25.5" x14ac:dyDescent="0.25">
      <c r="A532" s="788" t="s">
        <v>13</v>
      </c>
      <c r="B532" s="697" t="s">
        <v>1164</v>
      </c>
      <c r="C532" s="726"/>
      <c r="D532" s="407" t="s">
        <v>10</v>
      </c>
      <c r="E532" s="758">
        <v>240</v>
      </c>
      <c r="F532" s="758">
        <v>240</v>
      </c>
      <c r="G532" s="758">
        <v>240</v>
      </c>
      <c r="H532" s="758">
        <v>239.4</v>
      </c>
      <c r="I532" s="439">
        <f>(H532/E532)*100</f>
        <v>99.75</v>
      </c>
      <c r="J532" s="597" t="s">
        <v>61</v>
      </c>
      <c r="K532" s="632"/>
      <c r="L532" s="632"/>
      <c r="M532" s="632"/>
      <c r="N532" s="632"/>
      <c r="O532" s="632"/>
    </row>
    <row r="533" spans="1:15" ht="25.5" x14ac:dyDescent="0.25">
      <c r="A533" s="788" t="s">
        <v>15</v>
      </c>
      <c r="B533" s="697" t="s">
        <v>1165</v>
      </c>
      <c r="C533" s="597" t="s">
        <v>11</v>
      </c>
      <c r="D533" s="407" t="s">
        <v>10</v>
      </c>
      <c r="E533" s="758">
        <v>120</v>
      </c>
      <c r="F533" s="758">
        <v>120</v>
      </c>
      <c r="G533" s="758">
        <v>120</v>
      </c>
      <c r="H533" s="758">
        <v>120</v>
      </c>
      <c r="I533" s="439">
        <f>(H533/E533)*100</f>
        <v>100</v>
      </c>
      <c r="J533" s="597" t="s">
        <v>61</v>
      </c>
      <c r="K533" s="632"/>
      <c r="L533" s="632"/>
      <c r="M533" s="632"/>
      <c r="N533" s="632"/>
      <c r="O533" s="632"/>
    </row>
    <row r="534" spans="1:15" x14ac:dyDescent="0.25">
      <c r="A534" s="1288" t="s">
        <v>1166</v>
      </c>
      <c r="B534" s="1289"/>
      <c r="C534" s="1289"/>
      <c r="D534" s="1289"/>
      <c r="E534" s="1289"/>
      <c r="F534" s="1289"/>
      <c r="G534" s="1289"/>
      <c r="H534" s="1289"/>
      <c r="I534" s="1289"/>
      <c r="J534" s="1290"/>
      <c r="K534" s="632"/>
      <c r="L534" s="632"/>
      <c r="M534" s="632"/>
      <c r="N534" s="632"/>
      <c r="O534" s="632"/>
    </row>
    <row r="535" spans="1:15" ht="36" x14ac:dyDescent="0.25">
      <c r="A535" s="788" t="s">
        <v>25</v>
      </c>
      <c r="B535" s="697" t="s">
        <v>1167</v>
      </c>
      <c r="C535" s="597" t="s">
        <v>11</v>
      </c>
      <c r="D535" s="407" t="s">
        <v>10</v>
      </c>
      <c r="E535" s="455" t="s">
        <v>521</v>
      </c>
      <c r="F535" s="597" t="s">
        <v>11</v>
      </c>
      <c r="G535" s="597" t="s">
        <v>11</v>
      </c>
      <c r="H535" s="758"/>
      <c r="I535" s="441"/>
      <c r="J535" s="597" t="s">
        <v>1449</v>
      </c>
      <c r="K535" s="632"/>
      <c r="L535" s="632"/>
      <c r="M535" s="632"/>
      <c r="N535" s="632"/>
      <c r="O535" s="632"/>
    </row>
    <row r="536" spans="1:15" ht="15.75" x14ac:dyDescent="0.25">
      <c r="A536" s="700"/>
      <c r="B536" s="500"/>
      <c r="C536" s="702"/>
      <c r="D536" s="703"/>
      <c r="E536" s="704"/>
      <c r="F536" s="704"/>
      <c r="G536" s="704"/>
      <c r="H536" s="704"/>
      <c r="I536" s="705"/>
      <c r="J536" s="706"/>
      <c r="K536" s="632"/>
      <c r="L536" s="632"/>
      <c r="M536" s="632"/>
      <c r="N536" s="632"/>
      <c r="O536" s="632"/>
    </row>
    <row r="537" spans="1:15" ht="15.75" x14ac:dyDescent="0.25">
      <c r="A537" s="1287" t="s">
        <v>18</v>
      </c>
      <c r="B537" s="1287"/>
      <c r="C537" s="1287"/>
      <c r="D537" s="1287"/>
      <c r="E537" s="1287"/>
      <c r="F537" s="1287"/>
      <c r="G537" s="1287"/>
      <c r="H537" s="1287"/>
      <c r="I537" s="1287"/>
      <c r="J537" s="671"/>
      <c r="K537" s="632"/>
      <c r="L537" s="632"/>
      <c r="M537" s="632"/>
      <c r="N537" s="632"/>
      <c r="O537" s="632"/>
    </row>
    <row r="538" spans="1:15" x14ac:dyDescent="0.25">
      <c r="A538" s="1308" t="s">
        <v>0</v>
      </c>
      <c r="B538" s="1309" t="s">
        <v>19</v>
      </c>
      <c r="C538" s="1310" t="s">
        <v>20</v>
      </c>
      <c r="D538" s="1311" t="s">
        <v>1416</v>
      </c>
      <c r="E538" s="1312"/>
      <c r="F538" s="1315">
        <v>2023</v>
      </c>
      <c r="G538" s="1316"/>
      <c r="H538" s="1316"/>
      <c r="I538" s="1317"/>
      <c r="J538" s="1310" t="s">
        <v>21</v>
      </c>
      <c r="K538" s="632"/>
      <c r="L538" s="632"/>
      <c r="M538" s="632"/>
      <c r="N538" s="632"/>
      <c r="O538" s="632"/>
    </row>
    <row r="539" spans="1:15" x14ac:dyDescent="0.25">
      <c r="A539" s="1308"/>
      <c r="B539" s="1309"/>
      <c r="C539" s="1310"/>
      <c r="D539" s="1313"/>
      <c r="E539" s="1314"/>
      <c r="F539" s="1310" t="s">
        <v>22</v>
      </c>
      <c r="G539" s="1310"/>
      <c r="H539" s="1278" t="s">
        <v>24</v>
      </c>
      <c r="I539" s="1279"/>
      <c r="J539" s="1310"/>
      <c r="K539" s="632"/>
      <c r="L539" s="632"/>
      <c r="M539" s="632"/>
      <c r="N539" s="632"/>
      <c r="O539" s="632"/>
    </row>
    <row r="540" spans="1:15" x14ac:dyDescent="0.25">
      <c r="A540" s="789">
        <v>1</v>
      </c>
      <c r="B540" s="790">
        <v>2</v>
      </c>
      <c r="C540" s="791">
        <v>3</v>
      </c>
      <c r="D540" s="1292">
        <v>4</v>
      </c>
      <c r="E540" s="1293"/>
      <c r="F540" s="1294">
        <v>5</v>
      </c>
      <c r="G540" s="1294"/>
      <c r="H540" s="1292">
        <v>6</v>
      </c>
      <c r="I540" s="1293"/>
      <c r="J540" s="792">
        <v>7</v>
      </c>
      <c r="K540" s="632"/>
      <c r="L540" s="632"/>
      <c r="M540" s="632"/>
      <c r="N540" s="632"/>
      <c r="O540" s="632"/>
    </row>
    <row r="541" spans="1:15" ht="25.5" x14ac:dyDescent="0.25">
      <c r="A541" s="731">
        <v>1</v>
      </c>
      <c r="B541" s="793" t="s">
        <v>1169</v>
      </c>
      <c r="C541" s="735" t="s">
        <v>50</v>
      </c>
      <c r="D541" s="1276">
        <v>133</v>
      </c>
      <c r="E541" s="1277"/>
      <c r="F541" s="1280">
        <v>190</v>
      </c>
      <c r="G541" s="1280"/>
      <c r="H541" s="1276">
        <v>195</v>
      </c>
      <c r="I541" s="1277"/>
      <c r="J541" s="735" t="s">
        <v>1425</v>
      </c>
      <c r="K541" s="632"/>
      <c r="L541" s="632"/>
      <c r="M541" s="632"/>
      <c r="N541" s="632"/>
      <c r="O541" s="632"/>
    </row>
    <row r="542" spans="1:15" ht="38.25" x14ac:dyDescent="0.25">
      <c r="A542" s="731">
        <v>2</v>
      </c>
      <c r="B542" s="793" t="s">
        <v>1170</v>
      </c>
      <c r="C542" s="735" t="s">
        <v>48</v>
      </c>
      <c r="D542" s="1386">
        <v>37</v>
      </c>
      <c r="E542" s="1387"/>
      <c r="F542" s="1403">
        <v>55</v>
      </c>
      <c r="G542" s="1403"/>
      <c r="H542" s="1386">
        <v>40</v>
      </c>
      <c r="I542" s="1387"/>
      <c r="J542" s="735" t="s">
        <v>1426</v>
      </c>
      <c r="K542" s="632"/>
      <c r="L542" s="632"/>
      <c r="M542" s="632"/>
      <c r="N542" s="632"/>
      <c r="O542" s="632"/>
    </row>
    <row r="543" spans="1:15" ht="25.5" x14ac:dyDescent="0.25">
      <c r="A543" s="731">
        <v>3</v>
      </c>
      <c r="B543" s="793" t="s">
        <v>1171</v>
      </c>
      <c r="C543" s="735" t="s">
        <v>48</v>
      </c>
      <c r="D543" s="1276">
        <v>7.2</v>
      </c>
      <c r="E543" s="1277"/>
      <c r="F543" s="1280">
        <v>5.4</v>
      </c>
      <c r="G543" s="1280"/>
      <c r="H543" s="1276">
        <v>8.1</v>
      </c>
      <c r="I543" s="1277"/>
      <c r="J543" s="927" t="s">
        <v>1427</v>
      </c>
      <c r="K543" s="632"/>
      <c r="L543" s="632"/>
      <c r="M543" s="632"/>
      <c r="N543" s="632"/>
      <c r="O543" s="632"/>
    </row>
    <row r="544" spans="1:15" ht="25.5" x14ac:dyDescent="0.25">
      <c r="A544" s="731">
        <v>4</v>
      </c>
      <c r="B544" s="793" t="s">
        <v>1172</v>
      </c>
      <c r="C544" s="735" t="s">
        <v>50</v>
      </c>
      <c r="D544" s="1276">
        <v>133</v>
      </c>
      <c r="E544" s="1277"/>
      <c r="F544" s="1280">
        <v>190</v>
      </c>
      <c r="G544" s="1280"/>
      <c r="H544" s="1276">
        <v>195</v>
      </c>
      <c r="I544" s="1277"/>
      <c r="J544" s="735" t="s">
        <v>1428</v>
      </c>
      <c r="K544" s="632"/>
      <c r="L544" s="632"/>
      <c r="M544" s="632"/>
      <c r="N544" s="632"/>
      <c r="O544" s="632"/>
    </row>
    <row r="545" spans="1:15" x14ac:dyDescent="0.25">
      <c r="A545" s="632"/>
      <c r="B545" s="632"/>
      <c r="C545" s="632"/>
      <c r="D545" s="632"/>
      <c r="E545" s="632"/>
      <c r="F545" s="632"/>
      <c r="G545" s="632"/>
      <c r="H545" s="633"/>
      <c r="I545" s="632"/>
      <c r="J545" s="632"/>
      <c r="K545" s="632"/>
      <c r="L545" s="632"/>
      <c r="M545" s="632"/>
      <c r="N545" s="632"/>
      <c r="O545" s="632"/>
    </row>
    <row r="546" spans="1:15" x14ac:dyDescent="0.25">
      <c r="A546" s="632"/>
      <c r="B546" s="632"/>
      <c r="C546" s="632"/>
      <c r="D546" s="632"/>
      <c r="E546" s="632"/>
      <c r="F546" s="632"/>
      <c r="G546" s="632"/>
      <c r="H546" s="633"/>
      <c r="I546" s="632"/>
      <c r="J546" s="632"/>
      <c r="K546" s="632"/>
      <c r="L546" s="632"/>
      <c r="M546" s="632"/>
      <c r="N546" s="632"/>
      <c r="O546" s="632"/>
    </row>
    <row r="547" spans="1:15" x14ac:dyDescent="0.25">
      <c r="A547" s="632"/>
      <c r="B547" s="632"/>
      <c r="C547" s="632"/>
      <c r="D547" s="632"/>
      <c r="E547" s="632"/>
      <c r="F547" s="632"/>
      <c r="G547" s="632"/>
      <c r="H547" s="633"/>
      <c r="I547" s="632"/>
      <c r="J547" s="632"/>
      <c r="K547" s="632"/>
      <c r="L547" s="632"/>
      <c r="M547" s="632"/>
      <c r="N547" s="632"/>
      <c r="O547" s="632"/>
    </row>
    <row r="548" spans="1:15" x14ac:dyDescent="0.25">
      <c r="A548" s="632"/>
      <c r="B548" s="632"/>
      <c r="C548" s="632"/>
      <c r="D548" s="632"/>
      <c r="E548" s="632"/>
      <c r="F548" s="632"/>
      <c r="G548" s="632"/>
      <c r="H548" s="633"/>
      <c r="I548" s="632"/>
      <c r="J548" s="632"/>
      <c r="K548" s="632"/>
      <c r="L548" s="632"/>
      <c r="M548" s="632"/>
      <c r="N548" s="632"/>
      <c r="O548" s="632"/>
    </row>
    <row r="549" spans="1:15" x14ac:dyDescent="0.25">
      <c r="A549" s="632"/>
      <c r="B549" s="632"/>
      <c r="C549" s="632"/>
      <c r="D549" s="632"/>
      <c r="E549" s="632"/>
      <c r="F549" s="632"/>
      <c r="G549" s="632"/>
      <c r="H549" s="633"/>
      <c r="I549" s="632"/>
      <c r="J549" s="632"/>
      <c r="K549" s="632"/>
      <c r="L549" s="632"/>
      <c r="M549" s="632"/>
      <c r="N549" s="632"/>
      <c r="O549" s="632"/>
    </row>
    <row r="550" spans="1:15" x14ac:dyDescent="0.25">
      <c r="A550" s="632"/>
      <c r="B550" s="632"/>
      <c r="C550" s="632"/>
      <c r="D550" s="632"/>
      <c r="E550" s="632"/>
      <c r="F550" s="632"/>
      <c r="G550" s="632"/>
      <c r="H550" s="633"/>
      <c r="I550" s="632"/>
      <c r="J550" s="632"/>
      <c r="K550" s="632"/>
      <c r="L550" s="632"/>
      <c r="M550" s="632"/>
      <c r="N550" s="632"/>
      <c r="O550" s="632"/>
    </row>
    <row r="551" spans="1:15" x14ac:dyDescent="0.25">
      <c r="A551" s="632"/>
      <c r="B551" s="632"/>
      <c r="C551" s="632"/>
      <c r="D551" s="632"/>
      <c r="E551" s="632"/>
      <c r="F551" s="632"/>
      <c r="G551" s="632"/>
      <c r="H551" s="633"/>
      <c r="I551" s="632"/>
      <c r="J551" s="632"/>
      <c r="K551" s="632"/>
      <c r="L551" s="632"/>
      <c r="M551" s="632"/>
      <c r="N551" s="632"/>
      <c r="O551" s="632"/>
    </row>
    <row r="552" spans="1:15" ht="51" x14ac:dyDescent="0.25">
      <c r="A552" s="634" t="s">
        <v>0</v>
      </c>
      <c r="B552" s="685" t="s">
        <v>1</v>
      </c>
      <c r="C552" s="636" t="s">
        <v>4</v>
      </c>
      <c r="D552" s="1300" t="s">
        <v>2</v>
      </c>
      <c r="E552" s="1301"/>
      <c r="F552" s="637" t="s">
        <v>5</v>
      </c>
      <c r="G552" s="637" t="s">
        <v>12</v>
      </c>
      <c r="H552" s="637" t="s">
        <v>3</v>
      </c>
      <c r="I552" s="638" t="s">
        <v>6</v>
      </c>
      <c r="J552" s="597" t="s">
        <v>7</v>
      </c>
      <c r="K552" s="632"/>
      <c r="L552" s="632"/>
      <c r="M552" s="632"/>
      <c r="N552" s="632"/>
      <c r="O552" s="632"/>
    </row>
    <row r="553" spans="1:15" x14ac:dyDescent="0.25">
      <c r="A553" s="794">
        <v>1</v>
      </c>
      <c r="B553" s="795">
        <v>2</v>
      </c>
      <c r="C553" s="634">
        <v>3</v>
      </c>
      <c r="D553" s="1466">
        <v>4</v>
      </c>
      <c r="E553" s="1467"/>
      <c r="F553" s="796">
        <v>5</v>
      </c>
      <c r="G553" s="796">
        <v>6</v>
      </c>
      <c r="H553" s="797">
        <v>7</v>
      </c>
      <c r="I553" s="798">
        <v>8</v>
      </c>
      <c r="J553" s="597">
        <v>9</v>
      </c>
      <c r="K553" s="632"/>
      <c r="L553" s="632"/>
      <c r="M553" s="632"/>
      <c r="N553" s="632"/>
      <c r="O553" s="632"/>
    </row>
    <row r="554" spans="1:15" ht="15.75" x14ac:dyDescent="0.25">
      <c r="A554" s="799"/>
      <c r="B554" s="800"/>
      <c r="C554" s="801"/>
      <c r="D554" s="802"/>
      <c r="E554" s="210">
        <f>E555+E556+E557+E558</f>
        <v>80.5</v>
      </c>
      <c r="F554" s="210">
        <f>F557</f>
        <v>74.5</v>
      </c>
      <c r="G554" s="210">
        <f>G557</f>
        <v>74.5</v>
      </c>
      <c r="H554" s="210">
        <f>H555+H556+H557+H558</f>
        <v>80.5</v>
      </c>
      <c r="I554" s="717">
        <f>H554/E554*100</f>
        <v>100</v>
      </c>
      <c r="J554" s="671"/>
      <c r="K554" s="632"/>
      <c r="L554" s="632"/>
      <c r="M554" s="632"/>
      <c r="N554" s="632"/>
      <c r="O554" s="632"/>
    </row>
    <row r="555" spans="1:15" ht="15.75" x14ac:dyDescent="0.25">
      <c r="A555" s="1481">
        <v>9</v>
      </c>
      <c r="B555" s="1154" t="s">
        <v>1269</v>
      </c>
      <c r="C555" s="1380" t="s">
        <v>391</v>
      </c>
      <c r="D555" s="652" t="s">
        <v>8</v>
      </c>
      <c r="E555" s="220">
        <v>0</v>
      </c>
      <c r="F555" s="220" t="s">
        <v>11</v>
      </c>
      <c r="G555" s="220" t="s">
        <v>11</v>
      </c>
      <c r="H555" s="220">
        <v>0</v>
      </c>
      <c r="I555" s="442">
        <v>0</v>
      </c>
      <c r="J555" s="1388" t="s">
        <v>61</v>
      </c>
      <c r="K555" s="632"/>
      <c r="L555" s="632"/>
      <c r="M555" s="632"/>
      <c r="N555" s="632"/>
      <c r="O555" s="632"/>
    </row>
    <row r="556" spans="1:15" ht="15.75" x14ac:dyDescent="0.25">
      <c r="A556" s="1482"/>
      <c r="B556" s="1155"/>
      <c r="C556" s="1373"/>
      <c r="D556" s="652" t="s">
        <v>9</v>
      </c>
      <c r="E556" s="220">
        <v>0</v>
      </c>
      <c r="F556" s="220" t="s">
        <v>11</v>
      </c>
      <c r="G556" s="220" t="s">
        <v>11</v>
      </c>
      <c r="H556" s="220">
        <v>0</v>
      </c>
      <c r="I556" s="442">
        <v>0</v>
      </c>
      <c r="J556" s="1477"/>
      <c r="K556" s="632"/>
      <c r="L556" s="632"/>
      <c r="M556" s="632"/>
      <c r="N556" s="632"/>
      <c r="O556" s="632"/>
    </row>
    <row r="557" spans="1:15" ht="15.75" x14ac:dyDescent="0.25">
      <c r="A557" s="1482"/>
      <c r="B557" s="1155"/>
      <c r="C557" s="1373"/>
      <c r="D557" s="652" t="s">
        <v>10</v>
      </c>
      <c r="E557" s="220">
        <f>E571+E579+E581+E585+E589+E595+E586+E597</f>
        <v>74.5</v>
      </c>
      <c r="F557" s="220">
        <f>F581+F571+F585+F579+F586+F589+F595+F597</f>
        <v>74.5</v>
      </c>
      <c r="G557" s="220">
        <f>G581+G571+G579+G585+G586+G589+G595+G597</f>
        <v>74.5</v>
      </c>
      <c r="H557" s="220">
        <f>H581+H571+H579+H585+H586+H589+H595+H597</f>
        <v>74.5</v>
      </c>
      <c r="I557" s="442">
        <f>H557/E557*100</f>
        <v>100</v>
      </c>
      <c r="J557" s="1477"/>
      <c r="K557" s="632"/>
      <c r="L557" s="632"/>
      <c r="M557" s="632"/>
      <c r="N557" s="632"/>
      <c r="O557" s="632"/>
    </row>
    <row r="558" spans="1:15" ht="15.75" x14ac:dyDescent="0.25">
      <c r="A558" s="1483"/>
      <c r="B558" s="1156"/>
      <c r="C558" s="1374"/>
      <c r="D558" s="652" t="s">
        <v>27</v>
      </c>
      <c r="E558" s="220">
        <f>E577+E580+E592</f>
        <v>6</v>
      </c>
      <c r="F558" s="220" t="s">
        <v>11</v>
      </c>
      <c r="G558" s="220" t="s">
        <v>11</v>
      </c>
      <c r="H558" s="220">
        <f>H577+H592+H580</f>
        <v>6</v>
      </c>
      <c r="I558" s="442">
        <f>(H558/E558)*100</f>
        <v>100</v>
      </c>
      <c r="J558" s="1389"/>
      <c r="K558" s="632"/>
      <c r="L558" s="632"/>
      <c r="M558" s="632"/>
      <c r="N558" s="632"/>
      <c r="O558" s="632"/>
    </row>
    <row r="559" spans="1:15" ht="31.5" customHeight="1" x14ac:dyDescent="0.25">
      <c r="A559" s="1478" t="s">
        <v>841</v>
      </c>
      <c r="B559" s="1479"/>
      <c r="C559" s="1479"/>
      <c r="D559" s="1479"/>
      <c r="E559" s="1479"/>
      <c r="F559" s="1479"/>
      <c r="G559" s="1479"/>
      <c r="H559" s="1479"/>
      <c r="I559" s="1479"/>
      <c r="J559" s="1480"/>
      <c r="K559" s="632"/>
      <c r="L559" s="632"/>
      <c r="M559" s="632"/>
      <c r="N559" s="632"/>
      <c r="O559" s="632"/>
    </row>
    <row r="560" spans="1:15" ht="38.25" x14ac:dyDescent="0.25">
      <c r="A560" s="634" t="s">
        <v>13</v>
      </c>
      <c r="B560" s="697" t="s">
        <v>842</v>
      </c>
      <c r="C560" s="685" t="s">
        <v>11</v>
      </c>
      <c r="D560" s="624" t="s">
        <v>10</v>
      </c>
      <c r="E560" s="597" t="s">
        <v>521</v>
      </c>
      <c r="F560" s="685" t="s">
        <v>11</v>
      </c>
      <c r="G560" s="685" t="s">
        <v>11</v>
      </c>
      <c r="H560" s="797" t="s">
        <v>11</v>
      </c>
      <c r="I560" s="685" t="s">
        <v>11</v>
      </c>
      <c r="J560" s="735" t="s">
        <v>98</v>
      </c>
      <c r="K560" s="803"/>
      <c r="L560" s="803"/>
      <c r="M560" s="632"/>
      <c r="N560" s="632"/>
      <c r="O560" s="632"/>
    </row>
    <row r="561" spans="1:15" ht="38.25" x14ac:dyDescent="0.25">
      <c r="A561" s="634" t="s">
        <v>15</v>
      </c>
      <c r="B561" s="697" t="s">
        <v>843</v>
      </c>
      <c r="C561" s="685" t="s">
        <v>11</v>
      </c>
      <c r="D561" s="624" t="s">
        <v>10</v>
      </c>
      <c r="E561" s="597" t="s">
        <v>521</v>
      </c>
      <c r="F561" s="685" t="s">
        <v>11</v>
      </c>
      <c r="G561" s="685" t="s">
        <v>11</v>
      </c>
      <c r="H561" s="797" t="s">
        <v>11</v>
      </c>
      <c r="I561" s="685" t="s">
        <v>11</v>
      </c>
      <c r="J561" s="735" t="s">
        <v>98</v>
      </c>
      <c r="K561" s="803"/>
      <c r="L561" s="803"/>
      <c r="M561" s="632"/>
      <c r="N561" s="632"/>
      <c r="O561" s="632"/>
    </row>
    <row r="562" spans="1:15" ht="38.25" x14ac:dyDescent="0.25">
      <c r="A562" s="634" t="s">
        <v>16</v>
      </c>
      <c r="B562" s="697" t="s">
        <v>844</v>
      </c>
      <c r="C562" s="685" t="s">
        <v>11</v>
      </c>
      <c r="D562" s="624" t="s">
        <v>10</v>
      </c>
      <c r="E562" s="597" t="s">
        <v>521</v>
      </c>
      <c r="F562" s="685" t="s">
        <v>11</v>
      </c>
      <c r="G562" s="685" t="s">
        <v>11</v>
      </c>
      <c r="H562" s="797" t="s">
        <v>11</v>
      </c>
      <c r="I562" s="685" t="s">
        <v>11</v>
      </c>
      <c r="J562" s="735" t="s">
        <v>98</v>
      </c>
      <c r="K562" s="803"/>
      <c r="L562" s="803"/>
      <c r="M562" s="632"/>
      <c r="N562" s="632"/>
      <c r="O562" s="632"/>
    </row>
    <row r="563" spans="1:15" ht="51" x14ac:dyDescent="0.25">
      <c r="A563" s="634" t="s">
        <v>276</v>
      </c>
      <c r="B563" s="697" t="s">
        <v>845</v>
      </c>
      <c r="C563" s="685" t="s">
        <v>11</v>
      </c>
      <c r="D563" s="624" t="s">
        <v>10</v>
      </c>
      <c r="E563" s="597" t="s">
        <v>521</v>
      </c>
      <c r="F563" s="685" t="s">
        <v>11</v>
      </c>
      <c r="G563" s="685" t="s">
        <v>11</v>
      </c>
      <c r="H563" s="797" t="s">
        <v>11</v>
      </c>
      <c r="I563" s="685" t="s">
        <v>11</v>
      </c>
      <c r="J563" s="735" t="s">
        <v>98</v>
      </c>
      <c r="K563" s="803"/>
      <c r="L563" s="803"/>
      <c r="M563" s="632"/>
      <c r="N563" s="632"/>
      <c r="O563" s="632"/>
    </row>
    <row r="564" spans="1:15" ht="76.5" x14ac:dyDescent="0.25">
      <c r="A564" s="634" t="s">
        <v>846</v>
      </c>
      <c r="B564" s="697" t="s">
        <v>847</v>
      </c>
      <c r="C564" s="685" t="s">
        <v>11</v>
      </c>
      <c r="D564" s="624" t="s">
        <v>10</v>
      </c>
      <c r="E564" s="597" t="s">
        <v>521</v>
      </c>
      <c r="F564" s="685" t="s">
        <v>11</v>
      </c>
      <c r="G564" s="685" t="s">
        <v>11</v>
      </c>
      <c r="H564" s="797" t="s">
        <v>11</v>
      </c>
      <c r="I564" s="685" t="s">
        <v>11</v>
      </c>
      <c r="J564" s="735" t="s">
        <v>98</v>
      </c>
      <c r="K564" s="803"/>
      <c r="L564" s="803"/>
      <c r="M564" s="632"/>
      <c r="N564" s="632"/>
      <c r="O564" s="632"/>
    </row>
    <row r="565" spans="1:15" ht="51" x14ac:dyDescent="0.25">
      <c r="A565" s="634" t="s">
        <v>848</v>
      </c>
      <c r="B565" s="697" t="s">
        <v>849</v>
      </c>
      <c r="C565" s="685" t="s">
        <v>11</v>
      </c>
      <c r="D565" s="624" t="s">
        <v>10</v>
      </c>
      <c r="E565" s="597" t="s">
        <v>521</v>
      </c>
      <c r="F565" s="685" t="s">
        <v>11</v>
      </c>
      <c r="G565" s="685" t="s">
        <v>11</v>
      </c>
      <c r="H565" s="797" t="s">
        <v>11</v>
      </c>
      <c r="I565" s="685" t="s">
        <v>11</v>
      </c>
      <c r="J565" s="735" t="s">
        <v>98</v>
      </c>
      <c r="K565" s="803"/>
      <c r="L565" s="803"/>
      <c r="M565" s="632"/>
      <c r="N565" s="632"/>
      <c r="O565" s="632"/>
    </row>
    <row r="566" spans="1:15" ht="63.75" x14ac:dyDescent="0.25">
      <c r="A566" s="634" t="s">
        <v>850</v>
      </c>
      <c r="B566" s="697" t="s">
        <v>851</v>
      </c>
      <c r="C566" s="685" t="s">
        <v>11</v>
      </c>
      <c r="D566" s="624" t="s">
        <v>10</v>
      </c>
      <c r="E566" s="597" t="s">
        <v>521</v>
      </c>
      <c r="F566" s="685" t="s">
        <v>11</v>
      </c>
      <c r="G566" s="685" t="s">
        <v>11</v>
      </c>
      <c r="H566" s="797" t="s">
        <v>11</v>
      </c>
      <c r="I566" s="685" t="s">
        <v>11</v>
      </c>
      <c r="J566" s="735" t="s">
        <v>98</v>
      </c>
      <c r="K566" s="803"/>
      <c r="L566" s="803"/>
      <c r="M566" s="632"/>
      <c r="N566" s="632"/>
      <c r="O566" s="632"/>
    </row>
    <row r="567" spans="1:15" ht="51" x14ac:dyDescent="0.25">
      <c r="A567" s="634" t="s">
        <v>852</v>
      </c>
      <c r="B567" s="697" t="s">
        <v>853</v>
      </c>
      <c r="C567" s="685" t="s">
        <v>11</v>
      </c>
      <c r="D567" s="624" t="s">
        <v>10</v>
      </c>
      <c r="E567" s="597" t="s">
        <v>521</v>
      </c>
      <c r="F567" s="685" t="s">
        <v>11</v>
      </c>
      <c r="G567" s="685" t="s">
        <v>11</v>
      </c>
      <c r="H567" s="797" t="s">
        <v>11</v>
      </c>
      <c r="I567" s="685" t="s">
        <v>11</v>
      </c>
      <c r="J567" s="735" t="s">
        <v>98</v>
      </c>
      <c r="K567" s="803"/>
      <c r="L567" s="803"/>
      <c r="M567" s="632"/>
      <c r="N567" s="632"/>
      <c r="O567" s="632"/>
    </row>
    <row r="568" spans="1:15" ht="38.25" x14ac:dyDescent="0.25">
      <c r="A568" s="634" t="s">
        <v>854</v>
      </c>
      <c r="B568" s="697" t="s">
        <v>855</v>
      </c>
      <c r="C568" s="685" t="s">
        <v>11</v>
      </c>
      <c r="D568" s="624" t="s">
        <v>10</v>
      </c>
      <c r="E568" s="597" t="s">
        <v>521</v>
      </c>
      <c r="F568" s="685" t="s">
        <v>11</v>
      </c>
      <c r="G568" s="685" t="s">
        <v>11</v>
      </c>
      <c r="H568" s="797" t="s">
        <v>11</v>
      </c>
      <c r="I568" s="685" t="s">
        <v>11</v>
      </c>
      <c r="J568" s="735" t="s">
        <v>98</v>
      </c>
      <c r="K568" s="803"/>
      <c r="L568" s="803"/>
      <c r="M568" s="632"/>
      <c r="N568" s="632"/>
      <c r="O568" s="632"/>
    </row>
    <row r="569" spans="1:15" ht="15" customHeight="1" x14ac:dyDescent="0.25">
      <c r="A569" s="1478" t="s">
        <v>856</v>
      </c>
      <c r="B569" s="1479"/>
      <c r="C569" s="1479"/>
      <c r="D569" s="1479"/>
      <c r="E569" s="1479"/>
      <c r="F569" s="1479"/>
      <c r="G569" s="1479"/>
      <c r="H569" s="1479"/>
      <c r="I569" s="1479"/>
      <c r="J569" s="1480"/>
      <c r="K569" s="803"/>
      <c r="L569" s="803"/>
      <c r="M569" s="632"/>
      <c r="N569" s="632"/>
      <c r="O569" s="632"/>
    </row>
    <row r="570" spans="1:15" ht="51" x14ac:dyDescent="0.25">
      <c r="A570" s="634" t="s">
        <v>25</v>
      </c>
      <c r="B570" s="697" t="s">
        <v>857</v>
      </c>
      <c r="C570" s="685" t="s">
        <v>11</v>
      </c>
      <c r="D570" s="624" t="s">
        <v>10</v>
      </c>
      <c r="E570" s="597" t="s">
        <v>521</v>
      </c>
      <c r="F570" s="685" t="s">
        <v>11</v>
      </c>
      <c r="G570" s="685" t="s">
        <v>11</v>
      </c>
      <c r="H570" s="797" t="s">
        <v>11</v>
      </c>
      <c r="I570" s="685" t="s">
        <v>11</v>
      </c>
      <c r="J570" s="735" t="s">
        <v>98</v>
      </c>
      <c r="K570" s="803"/>
      <c r="L570" s="803"/>
      <c r="M570" s="632"/>
      <c r="N570" s="632"/>
      <c r="O570" s="632"/>
    </row>
    <row r="571" spans="1:15" ht="25.5" customHeight="1" x14ac:dyDescent="0.25">
      <c r="A571" s="1461" t="s">
        <v>28</v>
      </c>
      <c r="B571" s="1385" t="s">
        <v>858</v>
      </c>
      <c r="C571" s="1475" t="s">
        <v>11</v>
      </c>
      <c r="D571" s="624" t="s">
        <v>10</v>
      </c>
      <c r="E571" s="52">
        <v>2.5</v>
      </c>
      <c r="F571" s="407">
        <v>2.5</v>
      </c>
      <c r="G571" s="407">
        <v>2.5</v>
      </c>
      <c r="H571" s="52">
        <v>2.5</v>
      </c>
      <c r="I571" s="52">
        <f>H571/E571*100</f>
        <v>100</v>
      </c>
      <c r="J571" s="1383" t="s">
        <v>61</v>
      </c>
      <c r="K571" s="803"/>
      <c r="L571" s="803"/>
      <c r="M571" s="632"/>
      <c r="N571" s="632"/>
      <c r="O571" s="632"/>
    </row>
    <row r="572" spans="1:15" ht="31.5" customHeight="1" x14ac:dyDescent="0.25">
      <c r="A572" s="1462"/>
      <c r="B572" s="1385"/>
      <c r="C572" s="1476"/>
      <c r="D572" s="624" t="s">
        <v>27</v>
      </c>
      <c r="E572" s="52" t="s">
        <v>11</v>
      </c>
      <c r="F572" s="52" t="s">
        <v>11</v>
      </c>
      <c r="G572" s="52" t="s">
        <v>11</v>
      </c>
      <c r="H572" s="52" t="s">
        <v>11</v>
      </c>
      <c r="I572" s="439" t="s">
        <v>11</v>
      </c>
      <c r="J572" s="1384"/>
      <c r="K572" s="803"/>
      <c r="L572" s="803"/>
      <c r="M572" s="632"/>
      <c r="N572" s="632"/>
      <c r="O572" s="632"/>
    </row>
    <row r="573" spans="1:15" ht="51" x14ac:dyDescent="0.25">
      <c r="A573" s="634" t="s">
        <v>29</v>
      </c>
      <c r="B573" s="697" t="s">
        <v>859</v>
      </c>
      <c r="C573" s="685" t="s">
        <v>11</v>
      </c>
      <c r="D573" s="624" t="s">
        <v>10</v>
      </c>
      <c r="E573" s="597" t="s">
        <v>521</v>
      </c>
      <c r="F573" s="685" t="s">
        <v>11</v>
      </c>
      <c r="G573" s="685" t="s">
        <v>11</v>
      </c>
      <c r="H573" s="797" t="s">
        <v>11</v>
      </c>
      <c r="I573" s="797" t="s">
        <v>11</v>
      </c>
      <c r="J573" s="735" t="s">
        <v>98</v>
      </c>
      <c r="K573" s="803"/>
      <c r="L573" s="803"/>
      <c r="M573" s="632"/>
      <c r="N573" s="632"/>
      <c r="O573" s="632"/>
    </row>
    <row r="574" spans="1:15" ht="38.25" x14ac:dyDescent="0.25">
      <c r="A574" s="634" t="s">
        <v>30</v>
      </c>
      <c r="B574" s="697" t="s">
        <v>860</v>
      </c>
      <c r="C574" s="685" t="s">
        <v>11</v>
      </c>
      <c r="D574" s="624" t="s">
        <v>10</v>
      </c>
      <c r="E574" s="597" t="s">
        <v>521</v>
      </c>
      <c r="F574" s="685" t="s">
        <v>11</v>
      </c>
      <c r="G574" s="685" t="s">
        <v>11</v>
      </c>
      <c r="H574" s="797" t="s">
        <v>11</v>
      </c>
      <c r="I574" s="797" t="s">
        <v>11</v>
      </c>
      <c r="J574" s="735" t="s">
        <v>98</v>
      </c>
      <c r="K574" s="803"/>
      <c r="L574" s="803"/>
      <c r="M574" s="632"/>
      <c r="N574" s="632"/>
      <c r="O574" s="632"/>
    </row>
    <row r="575" spans="1:15" ht="38.25" x14ac:dyDescent="0.25">
      <c r="A575" s="634" t="s">
        <v>31</v>
      </c>
      <c r="B575" s="697" t="s">
        <v>861</v>
      </c>
      <c r="C575" s="685" t="s">
        <v>11</v>
      </c>
      <c r="D575" s="624" t="s">
        <v>10</v>
      </c>
      <c r="E575" s="597" t="s">
        <v>521</v>
      </c>
      <c r="F575" s="407" t="s">
        <v>11</v>
      </c>
      <c r="G575" s="407" t="s">
        <v>11</v>
      </c>
      <c r="H575" s="52" t="s">
        <v>11</v>
      </c>
      <c r="I575" s="52" t="s">
        <v>11</v>
      </c>
      <c r="J575" s="735" t="s">
        <v>98</v>
      </c>
      <c r="K575" s="803"/>
      <c r="L575" s="803"/>
      <c r="M575" s="632"/>
      <c r="N575" s="632"/>
      <c r="O575" s="632"/>
    </row>
    <row r="576" spans="1:15" ht="15.75" x14ac:dyDescent="0.25">
      <c r="A576" s="1461" t="s">
        <v>862</v>
      </c>
      <c r="B576" s="1385" t="s">
        <v>863</v>
      </c>
      <c r="C576" s="1475" t="s">
        <v>11</v>
      </c>
      <c r="D576" s="624" t="s">
        <v>10</v>
      </c>
      <c r="E576" s="52" t="s">
        <v>11</v>
      </c>
      <c r="F576" s="407" t="s">
        <v>11</v>
      </c>
      <c r="G576" s="407" t="s">
        <v>11</v>
      </c>
      <c r="H576" s="52" t="s">
        <v>11</v>
      </c>
      <c r="I576" s="52" t="s">
        <v>11</v>
      </c>
      <c r="J576" s="735" t="s">
        <v>11</v>
      </c>
      <c r="K576" s="803"/>
      <c r="L576" s="803"/>
      <c r="M576" s="632"/>
      <c r="N576" s="632"/>
      <c r="O576" s="632"/>
    </row>
    <row r="577" spans="1:15" ht="15.75" x14ac:dyDescent="0.25">
      <c r="A577" s="1462"/>
      <c r="B577" s="1385"/>
      <c r="C577" s="1476"/>
      <c r="D577" s="624" t="s">
        <v>27</v>
      </c>
      <c r="E577" s="52">
        <v>3</v>
      </c>
      <c r="F577" s="52" t="s">
        <v>11</v>
      </c>
      <c r="G577" s="52" t="s">
        <v>11</v>
      </c>
      <c r="H577" s="52">
        <v>3</v>
      </c>
      <c r="I577" s="52">
        <f>H577/E577*100</f>
        <v>100</v>
      </c>
      <c r="J577" s="735" t="s">
        <v>134</v>
      </c>
      <c r="K577" s="803"/>
      <c r="L577" s="803"/>
      <c r="M577" s="632"/>
      <c r="N577" s="632"/>
      <c r="O577" s="632"/>
    </row>
    <row r="578" spans="1:15" ht="38.25" x14ac:dyDescent="0.25">
      <c r="A578" s="634" t="s">
        <v>864</v>
      </c>
      <c r="B578" s="697" t="s">
        <v>865</v>
      </c>
      <c r="C578" s="685" t="s">
        <v>11</v>
      </c>
      <c r="D578" s="624" t="s">
        <v>10</v>
      </c>
      <c r="E578" s="597" t="s">
        <v>521</v>
      </c>
      <c r="F578" s="685" t="s">
        <v>11</v>
      </c>
      <c r="G578" s="685" t="s">
        <v>11</v>
      </c>
      <c r="H578" s="797" t="s">
        <v>11</v>
      </c>
      <c r="I578" s="797" t="s">
        <v>11</v>
      </c>
      <c r="J578" s="735" t="s">
        <v>98</v>
      </c>
      <c r="K578" s="803"/>
      <c r="L578" s="803"/>
      <c r="M578" s="632"/>
      <c r="N578" s="632"/>
      <c r="O578" s="632"/>
    </row>
    <row r="579" spans="1:15" ht="15.75" x14ac:dyDescent="0.25">
      <c r="A579" s="1461" t="s">
        <v>866</v>
      </c>
      <c r="B579" s="1385" t="s">
        <v>867</v>
      </c>
      <c r="C579" s="1475" t="s">
        <v>11</v>
      </c>
      <c r="D579" s="624" t="s">
        <v>10</v>
      </c>
      <c r="E579" s="52">
        <v>2</v>
      </c>
      <c r="F579" s="52">
        <v>2</v>
      </c>
      <c r="G579" s="52">
        <v>2</v>
      </c>
      <c r="H579" s="52">
        <v>2</v>
      </c>
      <c r="I579" s="52">
        <f>H579/E579*100</f>
        <v>100</v>
      </c>
      <c r="J579" s="1383" t="s">
        <v>61</v>
      </c>
      <c r="K579" s="803"/>
      <c r="L579" s="803"/>
      <c r="M579" s="632"/>
      <c r="N579" s="632"/>
      <c r="O579" s="632"/>
    </row>
    <row r="580" spans="1:15" ht="40.5" customHeight="1" x14ac:dyDescent="0.25">
      <c r="A580" s="1462"/>
      <c r="B580" s="1385"/>
      <c r="C580" s="1476"/>
      <c r="D580" s="624" t="s">
        <v>27</v>
      </c>
      <c r="E580" s="52">
        <v>1</v>
      </c>
      <c r="F580" s="52" t="s">
        <v>11</v>
      </c>
      <c r="G580" s="52" t="s">
        <v>11</v>
      </c>
      <c r="H580" s="52">
        <v>1</v>
      </c>
      <c r="I580" s="439">
        <f>H580/E580*100</f>
        <v>100</v>
      </c>
      <c r="J580" s="1384"/>
      <c r="K580" s="803"/>
      <c r="L580" s="803"/>
      <c r="M580" s="632"/>
      <c r="N580" s="632"/>
      <c r="O580" s="632"/>
    </row>
    <row r="581" spans="1:15" ht="25.5" x14ac:dyDescent="0.25">
      <c r="A581" s="634" t="s">
        <v>868</v>
      </c>
      <c r="B581" s="697" t="s">
        <v>869</v>
      </c>
      <c r="C581" s="685" t="s">
        <v>11</v>
      </c>
      <c r="D581" s="624" t="s">
        <v>10</v>
      </c>
      <c r="E581" s="52">
        <v>40</v>
      </c>
      <c r="F581" s="52">
        <v>40</v>
      </c>
      <c r="G581" s="52">
        <v>40</v>
      </c>
      <c r="H581" s="52">
        <v>40</v>
      </c>
      <c r="I581" s="52">
        <f>H581/E581*100</f>
        <v>100</v>
      </c>
      <c r="J581" s="735" t="s">
        <v>134</v>
      </c>
      <c r="K581" s="803"/>
      <c r="L581" s="803"/>
      <c r="M581" s="632"/>
      <c r="N581" s="632"/>
      <c r="O581" s="632"/>
    </row>
    <row r="582" spans="1:15" ht="17.25" customHeight="1" x14ac:dyDescent="0.25">
      <c r="A582" s="1288" t="s">
        <v>870</v>
      </c>
      <c r="B582" s="1289"/>
      <c r="C582" s="1289"/>
      <c r="D582" s="1289"/>
      <c r="E582" s="1289"/>
      <c r="F582" s="1289"/>
      <c r="G582" s="1289"/>
      <c r="H582" s="1289"/>
      <c r="I582" s="1289"/>
      <c r="J582" s="1290"/>
      <c r="K582" s="803"/>
      <c r="L582" s="803"/>
      <c r="M582" s="632"/>
      <c r="N582" s="632"/>
      <c r="O582" s="632"/>
    </row>
    <row r="583" spans="1:15" ht="38.25" x14ac:dyDescent="0.25">
      <c r="A583" s="634" t="s">
        <v>72</v>
      </c>
      <c r="B583" s="697" t="s">
        <v>871</v>
      </c>
      <c r="C583" s="685" t="s">
        <v>11</v>
      </c>
      <c r="D583" s="624" t="s">
        <v>10</v>
      </c>
      <c r="E583" s="597" t="s">
        <v>521</v>
      </c>
      <c r="F583" s="685" t="s">
        <v>11</v>
      </c>
      <c r="G583" s="685" t="s">
        <v>11</v>
      </c>
      <c r="H583" s="797" t="s">
        <v>11</v>
      </c>
      <c r="I583" s="685" t="s">
        <v>11</v>
      </c>
      <c r="J583" s="735" t="s">
        <v>98</v>
      </c>
      <c r="K583" s="803"/>
      <c r="L583" s="803"/>
      <c r="M583" s="632"/>
      <c r="N583" s="632"/>
      <c r="O583" s="632"/>
    </row>
    <row r="584" spans="1:15" ht="38.25" x14ac:dyDescent="0.25">
      <c r="A584" s="634" t="s">
        <v>73</v>
      </c>
      <c r="B584" s="697" t="s">
        <v>872</v>
      </c>
      <c r="C584" s="685" t="s">
        <v>11</v>
      </c>
      <c r="D584" s="624" t="s">
        <v>10</v>
      </c>
      <c r="E584" s="597" t="s">
        <v>521</v>
      </c>
      <c r="F584" s="685" t="s">
        <v>11</v>
      </c>
      <c r="G584" s="685" t="s">
        <v>11</v>
      </c>
      <c r="H584" s="797" t="s">
        <v>11</v>
      </c>
      <c r="I584" s="685" t="s">
        <v>11</v>
      </c>
      <c r="J584" s="735" t="s">
        <v>98</v>
      </c>
      <c r="K584" s="803"/>
      <c r="L584" s="803"/>
      <c r="M584" s="632"/>
      <c r="N584" s="632"/>
      <c r="O584" s="632"/>
    </row>
    <row r="585" spans="1:15" ht="51" x14ac:dyDescent="0.25">
      <c r="A585" s="634" t="s">
        <v>77</v>
      </c>
      <c r="B585" s="697" t="s">
        <v>873</v>
      </c>
      <c r="C585" s="685" t="s">
        <v>11</v>
      </c>
      <c r="D585" s="624" t="s">
        <v>10</v>
      </c>
      <c r="E585" s="52">
        <v>10</v>
      </c>
      <c r="F585" s="52">
        <v>10</v>
      </c>
      <c r="G585" s="52">
        <v>10</v>
      </c>
      <c r="H585" s="52">
        <v>10</v>
      </c>
      <c r="I585" s="52">
        <f>H585/E585*100</f>
        <v>100</v>
      </c>
      <c r="J585" s="735" t="s">
        <v>61</v>
      </c>
      <c r="K585" s="803"/>
      <c r="L585" s="803"/>
      <c r="M585" s="632"/>
      <c r="N585" s="632"/>
      <c r="O585" s="632"/>
    </row>
    <row r="586" spans="1:15" ht="25.5" x14ac:dyDescent="0.25">
      <c r="A586" s="634" t="s">
        <v>83</v>
      </c>
      <c r="B586" s="697" t="s">
        <v>874</v>
      </c>
      <c r="C586" s="685" t="s">
        <v>11</v>
      </c>
      <c r="D586" s="624" t="s">
        <v>10</v>
      </c>
      <c r="E586" s="52">
        <v>10</v>
      </c>
      <c r="F586" s="52">
        <v>10</v>
      </c>
      <c r="G586" s="52">
        <v>10</v>
      </c>
      <c r="H586" s="52">
        <v>10</v>
      </c>
      <c r="I586" s="52">
        <f>H586/E586*100</f>
        <v>100</v>
      </c>
      <c r="J586" s="735" t="s">
        <v>61</v>
      </c>
      <c r="K586" s="803"/>
      <c r="L586" s="803"/>
      <c r="M586" s="632"/>
      <c r="N586" s="632"/>
      <c r="O586" s="632"/>
    </row>
    <row r="587" spans="1:15" ht="51" x14ac:dyDescent="0.25">
      <c r="A587" s="634" t="s">
        <v>85</v>
      </c>
      <c r="B587" s="697" t="s">
        <v>875</v>
      </c>
      <c r="C587" s="685" t="s">
        <v>11</v>
      </c>
      <c r="D587" s="624" t="s">
        <v>10</v>
      </c>
      <c r="E587" s="597" t="s">
        <v>521</v>
      </c>
      <c r="F587" s="685" t="s">
        <v>11</v>
      </c>
      <c r="G587" s="685" t="s">
        <v>11</v>
      </c>
      <c r="H587" s="797" t="s">
        <v>11</v>
      </c>
      <c r="I587" s="685" t="s">
        <v>11</v>
      </c>
      <c r="J587" s="735" t="s">
        <v>98</v>
      </c>
      <c r="K587" s="803"/>
      <c r="L587" s="803"/>
      <c r="M587" s="632"/>
      <c r="N587" s="632"/>
      <c r="O587" s="632"/>
    </row>
    <row r="588" spans="1:15" ht="38.25" x14ac:dyDescent="0.25">
      <c r="A588" s="634" t="s">
        <v>876</v>
      </c>
      <c r="B588" s="697" t="s">
        <v>877</v>
      </c>
      <c r="C588" s="685" t="s">
        <v>11</v>
      </c>
      <c r="D588" s="624" t="s">
        <v>10</v>
      </c>
      <c r="E588" s="597" t="s">
        <v>521</v>
      </c>
      <c r="F588" s="685" t="s">
        <v>11</v>
      </c>
      <c r="G588" s="685" t="s">
        <v>11</v>
      </c>
      <c r="H588" s="797" t="s">
        <v>11</v>
      </c>
      <c r="I588" s="685" t="s">
        <v>11</v>
      </c>
      <c r="J588" s="735" t="s">
        <v>98</v>
      </c>
      <c r="K588" s="803"/>
      <c r="L588" s="803"/>
      <c r="M588" s="632"/>
      <c r="N588" s="632"/>
      <c r="O588" s="632"/>
    </row>
    <row r="589" spans="1:15" ht="15.75" x14ac:dyDescent="0.25">
      <c r="A589" s="1463" t="s">
        <v>878</v>
      </c>
      <c r="B589" s="1385" t="s">
        <v>879</v>
      </c>
      <c r="C589" s="1475" t="s">
        <v>11</v>
      </c>
      <c r="D589" s="624" t="s">
        <v>10</v>
      </c>
      <c r="E589" s="52">
        <v>2</v>
      </c>
      <c r="F589" s="52">
        <v>2</v>
      </c>
      <c r="G589" s="52">
        <v>2</v>
      </c>
      <c r="H589" s="52">
        <v>2</v>
      </c>
      <c r="I589" s="52">
        <f>H589/E589*100</f>
        <v>100</v>
      </c>
      <c r="J589" s="1383" t="s">
        <v>134</v>
      </c>
      <c r="K589" s="803"/>
      <c r="L589" s="803"/>
      <c r="M589" s="632"/>
      <c r="N589" s="632"/>
      <c r="O589" s="632"/>
    </row>
    <row r="590" spans="1:15" ht="15.75" x14ac:dyDescent="0.25">
      <c r="A590" s="1463"/>
      <c r="B590" s="1385"/>
      <c r="C590" s="1476"/>
      <c r="D590" s="624" t="s">
        <v>27</v>
      </c>
      <c r="E590" s="52" t="s">
        <v>11</v>
      </c>
      <c r="F590" s="52" t="s">
        <v>11</v>
      </c>
      <c r="G590" s="52" t="s">
        <v>11</v>
      </c>
      <c r="H590" s="52" t="s">
        <v>11</v>
      </c>
      <c r="I590" s="52" t="s">
        <v>11</v>
      </c>
      <c r="J590" s="1384"/>
      <c r="K590" s="803"/>
      <c r="L590" s="803"/>
      <c r="M590" s="632"/>
      <c r="N590" s="632"/>
      <c r="O590" s="632"/>
    </row>
    <row r="591" spans="1:15" ht="15.75" x14ac:dyDescent="0.25">
      <c r="A591" s="1463" t="s">
        <v>880</v>
      </c>
      <c r="B591" s="1385" t="s">
        <v>881</v>
      </c>
      <c r="C591" s="1475" t="s">
        <v>11</v>
      </c>
      <c r="D591" s="624" t="s">
        <v>10</v>
      </c>
      <c r="E591" s="52" t="s">
        <v>11</v>
      </c>
      <c r="F591" s="52" t="s">
        <v>11</v>
      </c>
      <c r="G591" s="52" t="s">
        <v>11</v>
      </c>
      <c r="H591" s="52" t="s">
        <v>11</v>
      </c>
      <c r="I591" s="52" t="s">
        <v>11</v>
      </c>
      <c r="J591" s="1383" t="s">
        <v>134</v>
      </c>
      <c r="K591" s="803"/>
      <c r="L591" s="803"/>
      <c r="M591" s="632"/>
      <c r="N591" s="632"/>
      <c r="O591" s="632"/>
    </row>
    <row r="592" spans="1:15" ht="15.75" x14ac:dyDescent="0.25">
      <c r="A592" s="1463"/>
      <c r="B592" s="1385"/>
      <c r="C592" s="1476"/>
      <c r="D592" s="624" t="s">
        <v>27</v>
      </c>
      <c r="E592" s="52">
        <v>2</v>
      </c>
      <c r="F592" s="52" t="s">
        <v>11</v>
      </c>
      <c r="G592" s="52" t="s">
        <v>11</v>
      </c>
      <c r="H592" s="52">
        <v>2</v>
      </c>
      <c r="I592" s="52">
        <f>H592/E592*100</f>
        <v>100</v>
      </c>
      <c r="J592" s="1217"/>
      <c r="K592" s="803"/>
      <c r="L592" s="803"/>
      <c r="M592" s="632"/>
      <c r="N592" s="632"/>
      <c r="O592" s="632"/>
    </row>
    <row r="593" spans="1:15" ht="38.25" x14ac:dyDescent="0.25">
      <c r="A593" s="634" t="s">
        <v>882</v>
      </c>
      <c r="B593" s="697" t="s">
        <v>883</v>
      </c>
      <c r="C593" s="685" t="s">
        <v>11</v>
      </c>
      <c r="D593" s="624" t="s">
        <v>10</v>
      </c>
      <c r="E593" s="597" t="s">
        <v>521</v>
      </c>
      <c r="F593" s="407" t="s">
        <v>11</v>
      </c>
      <c r="G593" s="407" t="s">
        <v>11</v>
      </c>
      <c r="H593" s="52" t="s">
        <v>11</v>
      </c>
      <c r="I593" s="407" t="s">
        <v>11</v>
      </c>
      <c r="J593" s="735" t="s">
        <v>98</v>
      </c>
      <c r="K593" s="803"/>
      <c r="L593" s="803"/>
      <c r="M593" s="632"/>
      <c r="N593" s="632"/>
      <c r="O593" s="632"/>
    </row>
    <row r="594" spans="1:15" ht="38.25" x14ac:dyDescent="0.25">
      <c r="A594" s="634" t="s">
        <v>884</v>
      </c>
      <c r="B594" s="697" t="s">
        <v>885</v>
      </c>
      <c r="C594" s="685" t="s">
        <v>11</v>
      </c>
      <c r="D594" s="624" t="s">
        <v>10</v>
      </c>
      <c r="E594" s="597" t="s">
        <v>521</v>
      </c>
      <c r="F594" s="685" t="s">
        <v>11</v>
      </c>
      <c r="G594" s="685" t="s">
        <v>11</v>
      </c>
      <c r="H594" s="797" t="s">
        <v>11</v>
      </c>
      <c r="I594" s="685" t="s">
        <v>11</v>
      </c>
      <c r="J594" s="735" t="s">
        <v>98</v>
      </c>
      <c r="K594" s="803"/>
      <c r="L594" s="803"/>
      <c r="M594" s="632"/>
      <c r="N594" s="632"/>
      <c r="O594" s="632"/>
    </row>
    <row r="595" spans="1:15" ht="15.75" x14ac:dyDescent="0.25">
      <c r="A595" s="634" t="s">
        <v>886</v>
      </c>
      <c r="B595" s="697" t="s">
        <v>887</v>
      </c>
      <c r="C595" s="685" t="s">
        <v>11</v>
      </c>
      <c r="D595" s="624" t="s">
        <v>10</v>
      </c>
      <c r="E595" s="52">
        <v>5</v>
      </c>
      <c r="F595" s="52">
        <v>5</v>
      </c>
      <c r="G595" s="52">
        <v>5</v>
      </c>
      <c r="H595" s="52">
        <v>5</v>
      </c>
      <c r="I595" s="52">
        <f>H595/E595*100</f>
        <v>100</v>
      </c>
      <c r="J595" s="735" t="s">
        <v>61</v>
      </c>
      <c r="K595" s="803"/>
      <c r="L595" s="803"/>
      <c r="M595" s="632"/>
      <c r="N595" s="632"/>
      <c r="O595" s="632"/>
    </row>
    <row r="596" spans="1:15" ht="15" customHeight="1" x14ac:dyDescent="0.25">
      <c r="A596" s="1471" t="s">
        <v>888</v>
      </c>
      <c r="B596" s="1472"/>
      <c r="C596" s="1472"/>
      <c r="D596" s="1472"/>
      <c r="E596" s="1472"/>
      <c r="F596" s="1472"/>
      <c r="G596" s="1472"/>
      <c r="H596" s="1472"/>
      <c r="I596" s="1472"/>
      <c r="J596" s="1473"/>
      <c r="K596" s="803"/>
      <c r="L596" s="803"/>
      <c r="M596" s="632"/>
      <c r="N596" s="632"/>
      <c r="O596" s="632"/>
    </row>
    <row r="597" spans="1:15" ht="25.5" x14ac:dyDescent="0.25">
      <c r="A597" s="634" t="s">
        <v>54</v>
      </c>
      <c r="B597" s="697" t="s">
        <v>889</v>
      </c>
      <c r="C597" s="685" t="s">
        <v>11</v>
      </c>
      <c r="D597" s="597" t="s">
        <v>10</v>
      </c>
      <c r="E597" s="52">
        <v>3</v>
      </c>
      <c r="F597" s="52">
        <v>3</v>
      </c>
      <c r="G597" s="52">
        <v>3</v>
      </c>
      <c r="H597" s="52">
        <v>3</v>
      </c>
      <c r="I597" s="52">
        <f>H597/E597*100</f>
        <v>100</v>
      </c>
      <c r="J597" s="735" t="s">
        <v>98</v>
      </c>
      <c r="K597" s="803"/>
      <c r="L597" s="803"/>
      <c r="M597" s="632"/>
      <c r="N597" s="632"/>
      <c r="O597" s="632"/>
    </row>
    <row r="598" spans="1:15" ht="63.75" x14ac:dyDescent="0.25">
      <c r="A598" s="634" t="s">
        <v>55</v>
      </c>
      <c r="B598" s="697" t="s">
        <v>890</v>
      </c>
      <c r="C598" s="685" t="s">
        <v>11</v>
      </c>
      <c r="D598" s="597" t="s">
        <v>10</v>
      </c>
      <c r="E598" s="597" t="s">
        <v>521</v>
      </c>
      <c r="F598" s="685" t="s">
        <v>11</v>
      </c>
      <c r="G598" s="685" t="s">
        <v>11</v>
      </c>
      <c r="H598" s="797" t="s">
        <v>11</v>
      </c>
      <c r="I598" s="685" t="s">
        <v>11</v>
      </c>
      <c r="J598" s="735" t="s">
        <v>98</v>
      </c>
      <c r="K598" s="803"/>
      <c r="L598" s="803"/>
      <c r="M598" s="632"/>
      <c r="N598" s="632"/>
      <c r="O598" s="632"/>
    </row>
    <row r="599" spans="1:15" ht="38.25" x14ac:dyDescent="0.25">
      <c r="A599" s="634" t="s">
        <v>56</v>
      </c>
      <c r="B599" s="697" t="s">
        <v>891</v>
      </c>
      <c r="C599" s="685" t="s">
        <v>11</v>
      </c>
      <c r="D599" s="597" t="s">
        <v>10</v>
      </c>
      <c r="E599" s="597" t="s">
        <v>521</v>
      </c>
      <c r="F599" s="685" t="s">
        <v>11</v>
      </c>
      <c r="G599" s="685" t="s">
        <v>11</v>
      </c>
      <c r="H599" s="797" t="s">
        <v>11</v>
      </c>
      <c r="I599" s="685" t="s">
        <v>11</v>
      </c>
      <c r="J599" s="735" t="s">
        <v>98</v>
      </c>
      <c r="K599" s="803"/>
      <c r="L599" s="803"/>
      <c r="M599" s="632"/>
      <c r="N599" s="632"/>
      <c r="O599" s="632"/>
    </row>
    <row r="600" spans="1:15" ht="51" x14ac:dyDescent="0.25">
      <c r="A600" s="634" t="s">
        <v>57</v>
      </c>
      <c r="B600" s="697" t="s">
        <v>892</v>
      </c>
      <c r="C600" s="685" t="s">
        <v>11</v>
      </c>
      <c r="D600" s="597" t="s">
        <v>10</v>
      </c>
      <c r="E600" s="597" t="s">
        <v>521</v>
      </c>
      <c r="F600" s="685" t="s">
        <v>11</v>
      </c>
      <c r="G600" s="685" t="s">
        <v>11</v>
      </c>
      <c r="H600" s="797" t="s">
        <v>11</v>
      </c>
      <c r="I600" s="685" t="s">
        <v>11</v>
      </c>
      <c r="J600" s="735" t="s">
        <v>98</v>
      </c>
      <c r="K600" s="803"/>
      <c r="L600" s="803"/>
      <c r="M600" s="632"/>
      <c r="N600" s="632"/>
      <c r="O600" s="632"/>
    </row>
    <row r="601" spans="1:15" x14ac:dyDescent="0.25">
      <c r="A601" s="804"/>
      <c r="B601" s="805"/>
      <c r="C601" s="804"/>
      <c r="D601" s="804"/>
      <c r="E601" s="804"/>
      <c r="F601" s="804"/>
      <c r="G601" s="804"/>
      <c r="H601" s="806"/>
      <c r="I601" s="804"/>
      <c r="J601" s="804"/>
      <c r="K601" s="803"/>
      <c r="L601" s="803"/>
      <c r="M601" s="632"/>
      <c r="N601" s="632"/>
      <c r="O601" s="632"/>
    </row>
    <row r="602" spans="1:15" x14ac:dyDescent="0.25">
      <c r="A602" s="1474" t="s">
        <v>18</v>
      </c>
      <c r="B602" s="1474"/>
      <c r="C602" s="1474"/>
      <c r="D602" s="1474"/>
      <c r="E602" s="1474"/>
      <c r="F602" s="1474"/>
      <c r="G602" s="1474"/>
      <c r="H602" s="1474"/>
      <c r="I602" s="1474"/>
      <c r="J602" s="671"/>
      <c r="K602" s="803"/>
      <c r="L602" s="803"/>
      <c r="M602" s="632"/>
      <c r="N602" s="632"/>
      <c r="O602" s="632"/>
    </row>
    <row r="603" spans="1:15" x14ac:dyDescent="0.25">
      <c r="A603" s="1308" t="s">
        <v>0</v>
      </c>
      <c r="B603" s="1309" t="s">
        <v>19</v>
      </c>
      <c r="C603" s="1310" t="s">
        <v>20</v>
      </c>
      <c r="D603" s="1311" t="s">
        <v>1416</v>
      </c>
      <c r="E603" s="1312"/>
      <c r="F603" s="1315">
        <v>2023</v>
      </c>
      <c r="G603" s="1316"/>
      <c r="H603" s="1316"/>
      <c r="I603" s="1317"/>
      <c r="J603" s="1310" t="s">
        <v>21</v>
      </c>
      <c r="K603" s="803"/>
      <c r="L603" s="803"/>
      <c r="M603" s="632"/>
      <c r="N603" s="632"/>
      <c r="O603" s="632"/>
    </row>
    <row r="604" spans="1:15" x14ac:dyDescent="0.25">
      <c r="A604" s="1308"/>
      <c r="B604" s="1309"/>
      <c r="C604" s="1310"/>
      <c r="D604" s="1313"/>
      <c r="E604" s="1314"/>
      <c r="F604" s="1310" t="s">
        <v>22</v>
      </c>
      <c r="G604" s="1310"/>
      <c r="H604" s="1278" t="s">
        <v>24</v>
      </c>
      <c r="I604" s="1279"/>
      <c r="J604" s="1310"/>
      <c r="K604" s="803"/>
      <c r="L604" s="803"/>
      <c r="M604" s="632"/>
      <c r="N604" s="632"/>
      <c r="O604" s="632"/>
    </row>
    <row r="605" spans="1:15" x14ac:dyDescent="0.25">
      <c r="A605" s="707">
        <v>1</v>
      </c>
      <c r="B605" s="708">
        <v>2</v>
      </c>
      <c r="C605" s="674">
        <v>3</v>
      </c>
      <c r="D605" s="1292">
        <v>4</v>
      </c>
      <c r="E605" s="1293"/>
      <c r="F605" s="1318">
        <v>5</v>
      </c>
      <c r="G605" s="1318"/>
      <c r="H605" s="1292">
        <v>6</v>
      </c>
      <c r="I605" s="1293"/>
      <c r="J605" s="675">
        <v>7</v>
      </c>
      <c r="K605" s="803"/>
      <c r="L605" s="803"/>
      <c r="M605" s="632"/>
      <c r="N605" s="632"/>
      <c r="O605" s="632"/>
    </row>
    <row r="606" spans="1:15" ht="38.25" x14ac:dyDescent="0.25">
      <c r="A606" s="788">
        <v>1</v>
      </c>
      <c r="B606" s="697" t="s">
        <v>893</v>
      </c>
      <c r="C606" s="731" t="s">
        <v>48</v>
      </c>
      <c r="D606" s="1278">
        <v>22.8</v>
      </c>
      <c r="E606" s="1279"/>
      <c r="F606" s="1470">
        <v>25</v>
      </c>
      <c r="G606" s="1470"/>
      <c r="H606" s="1278">
        <v>25.6</v>
      </c>
      <c r="I606" s="1279"/>
      <c r="J606" s="1383" t="s">
        <v>899</v>
      </c>
      <c r="K606" s="803"/>
      <c r="L606" s="803"/>
      <c r="M606" s="632"/>
      <c r="N606" s="632"/>
      <c r="O606" s="632"/>
    </row>
    <row r="607" spans="1:15" ht="25.5" x14ac:dyDescent="0.25">
      <c r="A607" s="788">
        <v>2</v>
      </c>
      <c r="B607" s="697" t="s">
        <v>894</v>
      </c>
      <c r="C607" s="731" t="s">
        <v>50</v>
      </c>
      <c r="D607" s="1278">
        <v>95</v>
      </c>
      <c r="E607" s="1279"/>
      <c r="F607" s="1310">
        <v>110</v>
      </c>
      <c r="G607" s="1310"/>
      <c r="H607" s="1278">
        <v>115</v>
      </c>
      <c r="I607" s="1279"/>
      <c r="J607" s="1469"/>
      <c r="K607" s="803"/>
      <c r="L607" s="803"/>
      <c r="M607" s="632"/>
      <c r="N607" s="632"/>
      <c r="O607" s="632"/>
    </row>
    <row r="608" spans="1:15" ht="25.5" x14ac:dyDescent="0.25">
      <c r="A608" s="788">
        <v>3</v>
      </c>
      <c r="B608" s="697" t="s">
        <v>895</v>
      </c>
      <c r="C608" s="731" t="s">
        <v>50</v>
      </c>
      <c r="D608" s="1278">
        <v>6741</v>
      </c>
      <c r="E608" s="1279"/>
      <c r="F608" s="1310">
        <v>5900</v>
      </c>
      <c r="G608" s="1310"/>
      <c r="H608" s="1278">
        <v>8700</v>
      </c>
      <c r="I608" s="1279"/>
      <c r="J608" s="1469"/>
      <c r="K608" s="803"/>
      <c r="L608" s="803"/>
      <c r="M608" s="632"/>
      <c r="N608" s="632"/>
      <c r="O608" s="632"/>
    </row>
    <row r="609" spans="1:15" ht="38.25" x14ac:dyDescent="0.25">
      <c r="A609" s="788">
        <v>4</v>
      </c>
      <c r="B609" s="697" t="s">
        <v>896</v>
      </c>
      <c r="C609" s="731" t="s">
        <v>897</v>
      </c>
      <c r="D609" s="1278">
        <v>24</v>
      </c>
      <c r="E609" s="1279"/>
      <c r="F609" s="1310">
        <v>25</v>
      </c>
      <c r="G609" s="1310"/>
      <c r="H609" s="1278">
        <v>25</v>
      </c>
      <c r="I609" s="1279"/>
      <c r="J609" s="1469"/>
      <c r="K609" s="803"/>
      <c r="L609" s="803"/>
      <c r="M609" s="632"/>
      <c r="N609" s="632"/>
      <c r="O609" s="632"/>
    </row>
    <row r="610" spans="1:15" ht="38.25" x14ac:dyDescent="0.25">
      <c r="A610" s="788">
        <v>5</v>
      </c>
      <c r="B610" s="697" t="s">
        <v>898</v>
      </c>
      <c r="C610" s="731" t="s">
        <v>50</v>
      </c>
      <c r="D610" s="1278">
        <v>46.1</v>
      </c>
      <c r="E610" s="1279"/>
      <c r="F610" s="1310">
        <v>55</v>
      </c>
      <c r="G610" s="1310"/>
      <c r="H610" s="1278">
        <v>51.9</v>
      </c>
      <c r="I610" s="1279"/>
      <c r="J610" s="1384"/>
      <c r="K610" s="803"/>
      <c r="L610" s="803"/>
      <c r="M610" s="632"/>
      <c r="N610" s="632"/>
      <c r="O610" s="632"/>
    </row>
    <row r="611" spans="1:15" x14ac:dyDescent="0.25">
      <c r="A611" s="804"/>
      <c r="B611" s="804"/>
      <c r="C611" s="804"/>
      <c r="D611" s="804"/>
      <c r="E611" s="804"/>
      <c r="F611" s="804"/>
      <c r="G611" s="804"/>
      <c r="H611" s="806"/>
      <c r="I611" s="804"/>
      <c r="J611" s="804"/>
      <c r="K611" s="803"/>
      <c r="L611" s="803"/>
      <c r="M611" s="632"/>
      <c r="N611" s="632"/>
      <c r="O611" s="632"/>
    </row>
    <row r="612" spans="1:15" x14ac:dyDescent="0.25">
      <c r="A612" s="804"/>
      <c r="B612" s="804"/>
      <c r="C612" s="804"/>
      <c r="D612" s="804"/>
      <c r="E612" s="804"/>
      <c r="F612" s="804"/>
      <c r="G612" s="804"/>
      <c r="H612" s="806"/>
      <c r="I612" s="804"/>
      <c r="J612" s="804"/>
      <c r="K612" s="803"/>
      <c r="L612" s="803"/>
      <c r="M612" s="632"/>
      <c r="N612" s="632"/>
      <c r="O612" s="632"/>
    </row>
    <row r="613" spans="1:15" x14ac:dyDescent="0.25">
      <c r="A613" s="804"/>
      <c r="B613" s="804"/>
      <c r="C613" s="804"/>
      <c r="D613" s="804"/>
      <c r="E613" s="804"/>
      <c r="F613" s="804"/>
      <c r="G613" s="804"/>
      <c r="H613" s="806"/>
      <c r="I613" s="804"/>
      <c r="J613" s="804"/>
      <c r="K613" s="803"/>
      <c r="L613" s="803"/>
      <c r="M613" s="632"/>
      <c r="N613" s="632"/>
      <c r="O613" s="632"/>
    </row>
    <row r="614" spans="1:15" x14ac:dyDescent="0.25">
      <c r="A614" s="804"/>
      <c r="B614" s="804"/>
      <c r="C614" s="804"/>
      <c r="D614" s="804"/>
      <c r="E614" s="804"/>
      <c r="F614" s="804"/>
      <c r="G614" s="804"/>
      <c r="H614" s="806"/>
      <c r="I614" s="804"/>
      <c r="J614" s="804"/>
      <c r="K614" s="803"/>
      <c r="L614" s="803"/>
      <c r="M614" s="632"/>
      <c r="N614" s="632"/>
      <c r="O614" s="632"/>
    </row>
    <row r="615" spans="1:15" x14ac:dyDescent="0.25">
      <c r="A615" s="804"/>
      <c r="B615" s="804"/>
      <c r="C615" s="804"/>
      <c r="D615" s="804"/>
      <c r="E615" s="804"/>
      <c r="F615" s="804"/>
      <c r="G615" s="804"/>
      <c r="H615" s="806"/>
      <c r="I615" s="804"/>
      <c r="J615" s="804"/>
      <c r="K615" s="803"/>
      <c r="L615" s="803"/>
      <c r="M615" s="632"/>
      <c r="N615" s="632"/>
      <c r="O615" s="632"/>
    </row>
    <row r="616" spans="1:15" x14ac:dyDescent="0.25">
      <c r="A616" s="804"/>
      <c r="B616" s="804"/>
      <c r="C616" s="804"/>
      <c r="D616" s="804"/>
      <c r="E616" s="804"/>
      <c r="F616" s="804"/>
      <c r="G616" s="804"/>
      <c r="H616" s="806"/>
      <c r="I616" s="804"/>
      <c r="J616" s="804"/>
      <c r="K616" s="803"/>
      <c r="L616" s="803"/>
      <c r="M616" s="632"/>
      <c r="N616" s="632"/>
      <c r="O616" s="632"/>
    </row>
    <row r="617" spans="1:15" ht="51" x14ac:dyDescent="0.25">
      <c r="A617" s="634" t="s">
        <v>0</v>
      </c>
      <c r="B617" s="685" t="s">
        <v>1</v>
      </c>
      <c r="C617" s="636" t="s">
        <v>4</v>
      </c>
      <c r="D617" s="1300" t="s">
        <v>2</v>
      </c>
      <c r="E617" s="1301"/>
      <c r="F617" s="637" t="s">
        <v>5</v>
      </c>
      <c r="G617" s="637" t="s">
        <v>12</v>
      </c>
      <c r="H617" s="637" t="s">
        <v>3</v>
      </c>
      <c r="I617" s="638" t="s">
        <v>6</v>
      </c>
      <c r="J617" s="597" t="s">
        <v>7</v>
      </c>
      <c r="K617" s="803"/>
      <c r="L617" s="803"/>
      <c r="M617" s="632"/>
      <c r="N617" s="632"/>
      <c r="O617" s="632"/>
    </row>
    <row r="618" spans="1:15" x14ac:dyDescent="0.25">
      <c r="A618" s="794">
        <v>1</v>
      </c>
      <c r="B618" s="795">
        <v>2</v>
      </c>
      <c r="C618" s="634">
        <v>3</v>
      </c>
      <c r="D618" s="1466">
        <v>4</v>
      </c>
      <c r="E618" s="1467"/>
      <c r="F618" s="796">
        <v>5</v>
      </c>
      <c r="G618" s="796">
        <v>6</v>
      </c>
      <c r="H618" s="797">
        <v>7</v>
      </c>
      <c r="I618" s="798">
        <v>8</v>
      </c>
      <c r="J618" s="597">
        <v>9</v>
      </c>
      <c r="K618" s="803"/>
      <c r="L618" s="803"/>
      <c r="M618" s="632"/>
      <c r="N618" s="632"/>
      <c r="O618" s="632"/>
    </row>
    <row r="619" spans="1:15" ht="15.75" x14ac:dyDescent="0.25">
      <c r="A619" s="799"/>
      <c r="B619" s="800"/>
      <c r="C619" s="801"/>
      <c r="D619" s="669"/>
      <c r="E619" s="210">
        <f>E620+E621+E622+E623+E624</f>
        <v>231</v>
      </c>
      <c r="F619" s="210">
        <f>F620</f>
        <v>174</v>
      </c>
      <c r="G619" s="210">
        <f>G620</f>
        <v>169</v>
      </c>
      <c r="H619" s="210">
        <f>H621+H620+H624+H622</f>
        <v>209.5</v>
      </c>
      <c r="I619" s="724">
        <f>H619/E619*100</f>
        <v>90.692640692640694</v>
      </c>
      <c r="J619" s="671"/>
      <c r="K619" s="803"/>
      <c r="L619" s="803"/>
      <c r="M619" s="632"/>
      <c r="N619" s="632"/>
      <c r="O619" s="632"/>
    </row>
    <row r="620" spans="1:15" ht="15.75" customHeight="1" x14ac:dyDescent="0.25">
      <c r="A620" s="1468" t="s">
        <v>282</v>
      </c>
      <c r="B620" s="1171" t="s">
        <v>1270</v>
      </c>
      <c r="C620" s="1468" t="s">
        <v>392</v>
      </c>
      <c r="D620" s="807" t="s">
        <v>10</v>
      </c>
      <c r="E620" s="808">
        <f>E625+E651+E666</f>
        <v>174</v>
      </c>
      <c r="F620" s="220">
        <f>F625+F651+F671</f>
        <v>174</v>
      </c>
      <c r="G620" s="220">
        <f>G625+G666+G651</f>
        <v>169</v>
      </c>
      <c r="H620" s="220">
        <f>H625+H651+H666</f>
        <v>169</v>
      </c>
      <c r="I620" s="442">
        <f>(H620/E620)*100</f>
        <v>97.126436781609186</v>
      </c>
      <c r="J620" s="1172" t="s">
        <v>134</v>
      </c>
      <c r="K620" s="803"/>
      <c r="L620" s="803"/>
      <c r="M620" s="632"/>
      <c r="N620" s="632"/>
      <c r="O620" s="632"/>
    </row>
    <row r="621" spans="1:15" ht="42.75" x14ac:dyDescent="0.25">
      <c r="A621" s="1468"/>
      <c r="B621" s="1171"/>
      <c r="C621" s="1468"/>
      <c r="D621" s="809" t="s">
        <v>93</v>
      </c>
      <c r="E621" s="808">
        <f>E626</f>
        <v>30</v>
      </c>
      <c r="F621" s="220" t="s">
        <v>11</v>
      </c>
      <c r="G621" s="220" t="s">
        <v>11</v>
      </c>
      <c r="H621" s="220">
        <f>H626</f>
        <v>30</v>
      </c>
      <c r="I621" s="220">
        <f>H621/E621*100</f>
        <v>100</v>
      </c>
      <c r="J621" s="1173"/>
      <c r="K621" s="803"/>
      <c r="L621" s="803"/>
      <c r="M621" s="632"/>
      <c r="N621" s="632"/>
      <c r="O621" s="632"/>
    </row>
    <row r="622" spans="1:15" ht="40.5" customHeight="1" x14ac:dyDescent="0.25">
      <c r="A622" s="1468"/>
      <c r="B622" s="1171"/>
      <c r="C622" s="1468"/>
      <c r="D622" s="809" t="s">
        <v>68</v>
      </c>
      <c r="E622" s="808">
        <f>E652+E667</f>
        <v>2</v>
      </c>
      <c r="F622" s="220" t="s">
        <v>11</v>
      </c>
      <c r="G622" s="220" t="s">
        <v>11</v>
      </c>
      <c r="H622" s="220">
        <f>H667</f>
        <v>0.5</v>
      </c>
      <c r="I622" s="810">
        <f>H622/E622*100</f>
        <v>25</v>
      </c>
      <c r="J622" s="1173"/>
      <c r="K622" s="803"/>
      <c r="L622" s="803"/>
      <c r="M622" s="632"/>
      <c r="N622" s="632"/>
      <c r="O622" s="632"/>
    </row>
    <row r="623" spans="1:15" ht="28.5" x14ac:dyDescent="0.25">
      <c r="A623" s="1468"/>
      <c r="B623" s="1171"/>
      <c r="C623" s="1468"/>
      <c r="D623" s="809" t="s">
        <v>518</v>
      </c>
      <c r="E623" s="808">
        <f>E653</f>
        <v>10</v>
      </c>
      <c r="F623" s="220" t="s">
        <v>11</v>
      </c>
      <c r="G623" s="220" t="s">
        <v>11</v>
      </c>
      <c r="H623" s="220" t="s">
        <v>11</v>
      </c>
      <c r="I623" s="810" t="s">
        <v>11</v>
      </c>
      <c r="J623" s="1173"/>
      <c r="K623" s="803"/>
      <c r="L623" s="803"/>
      <c r="M623" s="632"/>
      <c r="N623" s="632"/>
      <c r="O623" s="632"/>
    </row>
    <row r="624" spans="1:15" ht="15.75" x14ac:dyDescent="0.25">
      <c r="A624" s="1468"/>
      <c r="B624" s="1171"/>
      <c r="C624" s="1468"/>
      <c r="D624" s="807" t="s">
        <v>27</v>
      </c>
      <c r="E624" s="808">
        <f>E627+E668</f>
        <v>15</v>
      </c>
      <c r="F624" s="220" t="s">
        <v>11</v>
      </c>
      <c r="G624" s="220" t="s">
        <v>11</v>
      </c>
      <c r="H624" s="220">
        <f>H636+H672</f>
        <v>10</v>
      </c>
      <c r="I624" s="220">
        <f>H624/E624*100</f>
        <v>66.666666666666657</v>
      </c>
      <c r="J624" s="1174"/>
      <c r="K624" s="803"/>
      <c r="L624" s="803"/>
      <c r="M624" s="632"/>
      <c r="N624" s="632"/>
      <c r="O624" s="632"/>
    </row>
    <row r="625" spans="1:15" ht="15.75" customHeight="1" x14ac:dyDescent="0.25">
      <c r="A625" s="1380" t="s">
        <v>517</v>
      </c>
      <c r="B625" s="1392" t="s">
        <v>519</v>
      </c>
      <c r="C625" s="1380" t="s">
        <v>11</v>
      </c>
      <c r="D625" s="807" t="s">
        <v>10</v>
      </c>
      <c r="E625" s="808">
        <f>E632+E634+E635+E640+E638</f>
        <v>109</v>
      </c>
      <c r="F625" s="220">
        <f>F634+F640+F632+F635+F638</f>
        <v>109</v>
      </c>
      <c r="G625" s="220">
        <f>G634+G640+G632+G635+G638</f>
        <v>107</v>
      </c>
      <c r="H625" s="220">
        <f>H634+H632+H635+H638+H640</f>
        <v>107</v>
      </c>
      <c r="I625" s="220">
        <f>H625/E625*100</f>
        <v>98.165137614678898</v>
      </c>
      <c r="J625" s="1215" t="s">
        <v>61</v>
      </c>
      <c r="K625" s="803"/>
      <c r="L625" s="803"/>
      <c r="M625" s="632"/>
      <c r="N625" s="632"/>
      <c r="O625" s="632"/>
    </row>
    <row r="626" spans="1:15" ht="58.5" customHeight="1" x14ac:dyDescent="0.25">
      <c r="A626" s="1455"/>
      <c r="B626" s="1457"/>
      <c r="C626" s="1455"/>
      <c r="D626" s="809" t="s">
        <v>93</v>
      </c>
      <c r="E626" s="808">
        <f>E637</f>
        <v>30</v>
      </c>
      <c r="F626" s="220" t="s">
        <v>11</v>
      </c>
      <c r="G626" s="220" t="s">
        <v>11</v>
      </c>
      <c r="H626" s="220">
        <f>H637</f>
        <v>30</v>
      </c>
      <c r="I626" s="220">
        <f>H626/E626*100</f>
        <v>100</v>
      </c>
      <c r="J626" s="1216"/>
      <c r="K626" s="803"/>
      <c r="L626" s="803"/>
      <c r="M626" s="632"/>
      <c r="N626" s="632"/>
      <c r="O626" s="632"/>
    </row>
    <row r="627" spans="1:15" ht="15.75" x14ac:dyDescent="0.25">
      <c r="A627" s="1456"/>
      <c r="B627" s="1393"/>
      <c r="C627" s="1456"/>
      <c r="D627" s="809" t="s">
        <v>27</v>
      </c>
      <c r="E627" s="808">
        <f>E636</f>
        <v>5</v>
      </c>
      <c r="F627" s="220" t="s">
        <v>11</v>
      </c>
      <c r="G627" s="220" t="s">
        <v>11</v>
      </c>
      <c r="H627" s="220">
        <f>H636</f>
        <v>5</v>
      </c>
      <c r="I627" s="220">
        <f>H627/E627*100</f>
        <v>100</v>
      </c>
      <c r="J627" s="1217"/>
      <c r="K627" s="803"/>
      <c r="L627" s="803"/>
      <c r="M627" s="632"/>
      <c r="N627" s="632"/>
      <c r="O627" s="632"/>
    </row>
    <row r="628" spans="1:15" ht="38.25" x14ac:dyDescent="0.25">
      <c r="A628" s="634" t="s">
        <v>13</v>
      </c>
      <c r="B628" s="697" t="s">
        <v>520</v>
      </c>
      <c r="C628" s="811" t="s">
        <v>11</v>
      </c>
      <c r="D628" s="812" t="s">
        <v>10</v>
      </c>
      <c r="E628" s="637" t="s">
        <v>521</v>
      </c>
      <c r="F628" s="52" t="s">
        <v>11</v>
      </c>
      <c r="G628" s="52" t="s">
        <v>11</v>
      </c>
      <c r="H628" s="52" t="s">
        <v>11</v>
      </c>
      <c r="I628" s="52" t="s">
        <v>11</v>
      </c>
      <c r="J628" s="597" t="s">
        <v>98</v>
      </c>
      <c r="K628" s="803"/>
      <c r="L628" s="803"/>
      <c r="M628" s="632"/>
      <c r="N628" s="632"/>
      <c r="O628" s="632"/>
    </row>
    <row r="629" spans="1:15" ht="38.25" x14ac:dyDescent="0.25">
      <c r="A629" s="634" t="s">
        <v>523</v>
      </c>
      <c r="B629" s="697" t="s">
        <v>524</v>
      </c>
      <c r="C629" s="811" t="s">
        <v>11</v>
      </c>
      <c r="D629" s="812" t="s">
        <v>10</v>
      </c>
      <c r="E629" s="637" t="s">
        <v>521</v>
      </c>
      <c r="F629" s="52" t="s">
        <v>11</v>
      </c>
      <c r="G629" s="52" t="s">
        <v>11</v>
      </c>
      <c r="H629" s="52" t="s">
        <v>11</v>
      </c>
      <c r="I629" s="52" t="s">
        <v>11</v>
      </c>
      <c r="J629" s="597" t="s">
        <v>98</v>
      </c>
      <c r="K629" s="803"/>
      <c r="L629" s="803"/>
      <c r="M629" s="632"/>
      <c r="N629" s="632"/>
      <c r="O629" s="632"/>
    </row>
    <row r="630" spans="1:15" ht="38.25" x14ac:dyDescent="0.25">
      <c r="A630" s="634" t="s">
        <v>525</v>
      </c>
      <c r="B630" s="813" t="s">
        <v>526</v>
      </c>
      <c r="C630" s="634" t="s">
        <v>11</v>
      </c>
      <c r="D630" s="812" t="s">
        <v>10</v>
      </c>
      <c r="E630" s="637" t="s">
        <v>521</v>
      </c>
      <c r="F630" s="52" t="s">
        <v>11</v>
      </c>
      <c r="G630" s="52" t="s">
        <v>11</v>
      </c>
      <c r="H630" s="52" t="s">
        <v>11</v>
      </c>
      <c r="I630" s="52" t="s">
        <v>11</v>
      </c>
      <c r="J630" s="597" t="s">
        <v>98</v>
      </c>
      <c r="K630" s="803"/>
      <c r="L630" s="803"/>
      <c r="M630" s="632"/>
      <c r="N630" s="632"/>
      <c r="O630" s="632"/>
    </row>
    <row r="631" spans="1:15" ht="38.25" x14ac:dyDescent="0.25">
      <c r="A631" s="634" t="s">
        <v>527</v>
      </c>
      <c r="B631" s="813" t="s">
        <v>528</v>
      </c>
      <c r="C631" s="814" t="s">
        <v>11</v>
      </c>
      <c r="D631" s="812" t="s">
        <v>10</v>
      </c>
      <c r="E631" s="637" t="s">
        <v>521</v>
      </c>
      <c r="F631" s="52" t="s">
        <v>11</v>
      </c>
      <c r="G631" s="52" t="s">
        <v>11</v>
      </c>
      <c r="H631" s="52" t="s">
        <v>11</v>
      </c>
      <c r="I631" s="52" t="s">
        <v>11</v>
      </c>
      <c r="J631" s="597" t="s">
        <v>98</v>
      </c>
      <c r="K631" s="803"/>
      <c r="L631" s="803"/>
      <c r="M631" s="632"/>
      <c r="N631" s="632"/>
      <c r="O631" s="632"/>
    </row>
    <row r="632" spans="1:15" ht="25.5" x14ac:dyDescent="0.25">
      <c r="A632" s="634" t="s">
        <v>441</v>
      </c>
      <c r="B632" s="697" t="s">
        <v>529</v>
      </c>
      <c r="C632" s="797" t="s">
        <v>11</v>
      </c>
      <c r="D632" s="812" t="s">
        <v>10</v>
      </c>
      <c r="E632" s="815">
        <v>4</v>
      </c>
      <c r="F632" s="52">
        <v>4</v>
      </c>
      <c r="G632" s="52">
        <v>4</v>
      </c>
      <c r="H632" s="52">
        <v>4</v>
      </c>
      <c r="I632" s="52">
        <f>H632/E632*100</f>
        <v>100</v>
      </c>
      <c r="J632" s="597" t="s">
        <v>61</v>
      </c>
      <c r="K632" s="803"/>
      <c r="L632" s="803"/>
      <c r="M632" s="632"/>
      <c r="N632" s="632"/>
      <c r="O632" s="632"/>
    </row>
    <row r="633" spans="1:15" ht="38.25" x14ac:dyDescent="0.25">
      <c r="A633" s="814" t="s">
        <v>16</v>
      </c>
      <c r="B633" s="816" t="s">
        <v>530</v>
      </c>
      <c r="C633" s="797" t="s">
        <v>11</v>
      </c>
      <c r="D633" s="812" t="s">
        <v>10</v>
      </c>
      <c r="E633" s="637" t="s">
        <v>521</v>
      </c>
      <c r="F633" s="52" t="s">
        <v>11</v>
      </c>
      <c r="G633" s="52" t="s">
        <v>11</v>
      </c>
      <c r="H633" s="52" t="s">
        <v>11</v>
      </c>
      <c r="I633" s="52" t="s">
        <v>11</v>
      </c>
      <c r="J633" s="597" t="s">
        <v>98</v>
      </c>
      <c r="K633" s="803"/>
      <c r="L633" s="803"/>
      <c r="M633" s="632"/>
      <c r="N633" s="632"/>
      <c r="O633" s="632"/>
    </row>
    <row r="634" spans="1:15" ht="25.5" x14ac:dyDescent="0.25">
      <c r="A634" s="811" t="s">
        <v>531</v>
      </c>
      <c r="B634" s="817" t="s">
        <v>532</v>
      </c>
      <c r="C634" s="797" t="s">
        <v>11</v>
      </c>
      <c r="D634" s="812" t="s">
        <v>10</v>
      </c>
      <c r="E634" s="815">
        <v>50</v>
      </c>
      <c r="F634" s="52">
        <v>50</v>
      </c>
      <c r="G634" s="52">
        <v>50</v>
      </c>
      <c r="H634" s="52">
        <v>50</v>
      </c>
      <c r="I634" s="52">
        <f>H634/E634*100</f>
        <v>100</v>
      </c>
      <c r="J634" s="597" t="s">
        <v>134</v>
      </c>
      <c r="K634" s="803"/>
      <c r="L634" s="803"/>
      <c r="M634" s="632"/>
      <c r="N634" s="632"/>
      <c r="O634" s="632"/>
    </row>
    <row r="635" spans="1:15" ht="15.75" customHeight="1" x14ac:dyDescent="0.25">
      <c r="A635" s="1461" t="s">
        <v>533</v>
      </c>
      <c r="B635" s="1358" t="s">
        <v>534</v>
      </c>
      <c r="C635" s="1464" t="s">
        <v>11</v>
      </c>
      <c r="D635" s="812" t="s">
        <v>10</v>
      </c>
      <c r="E635" s="815">
        <v>20</v>
      </c>
      <c r="F635" s="52">
        <v>20</v>
      </c>
      <c r="G635" s="52">
        <v>18</v>
      </c>
      <c r="H635" s="52">
        <v>18</v>
      </c>
      <c r="I635" s="52">
        <f>H635/E635*100</f>
        <v>90</v>
      </c>
      <c r="J635" s="1215" t="s">
        <v>61</v>
      </c>
      <c r="K635" s="803"/>
      <c r="L635" s="803"/>
      <c r="M635" s="632"/>
      <c r="N635" s="632"/>
      <c r="O635" s="632"/>
    </row>
    <row r="636" spans="1:15" ht="15.75" x14ac:dyDescent="0.25">
      <c r="A636" s="1462"/>
      <c r="B636" s="1360"/>
      <c r="C636" s="1465"/>
      <c r="D636" s="812" t="s">
        <v>27</v>
      </c>
      <c r="E636" s="815">
        <v>5</v>
      </c>
      <c r="F636" s="52" t="s">
        <v>11</v>
      </c>
      <c r="G636" s="52" t="s">
        <v>11</v>
      </c>
      <c r="H636" s="52">
        <v>5</v>
      </c>
      <c r="I636" s="52">
        <f>H636/E636*100</f>
        <v>100</v>
      </c>
      <c r="J636" s="1217"/>
      <c r="K636" s="803"/>
      <c r="L636" s="803"/>
      <c r="M636" s="632"/>
      <c r="N636" s="632"/>
      <c r="O636" s="632"/>
    </row>
    <row r="637" spans="1:15" ht="25.5" customHeight="1" x14ac:dyDescent="0.25">
      <c r="A637" s="634" t="s">
        <v>535</v>
      </c>
      <c r="B637" s="697" t="s">
        <v>536</v>
      </c>
      <c r="C637" s="797" t="s">
        <v>11</v>
      </c>
      <c r="D637" s="818" t="s">
        <v>909</v>
      </c>
      <c r="E637" s="815">
        <v>30</v>
      </c>
      <c r="F637" s="52" t="s">
        <v>11</v>
      </c>
      <c r="G637" s="52" t="s">
        <v>11</v>
      </c>
      <c r="H637" s="52">
        <v>30</v>
      </c>
      <c r="I637" s="52">
        <f>H637/E637*100</f>
        <v>100</v>
      </c>
      <c r="J637" s="597" t="s">
        <v>134</v>
      </c>
      <c r="K637" s="803"/>
      <c r="L637" s="803"/>
      <c r="M637" s="632"/>
      <c r="N637" s="632"/>
      <c r="O637" s="632"/>
    </row>
    <row r="638" spans="1:15" ht="25.5" customHeight="1" x14ac:dyDescent="0.25">
      <c r="A638" s="634" t="s">
        <v>1429</v>
      </c>
      <c r="B638" s="697" t="s">
        <v>1430</v>
      </c>
      <c r="C638" s="797" t="s">
        <v>11</v>
      </c>
      <c r="D638" s="818" t="s">
        <v>10</v>
      </c>
      <c r="E638" s="815">
        <v>30</v>
      </c>
      <c r="F638" s="52">
        <v>30</v>
      </c>
      <c r="G638" s="52">
        <v>30</v>
      </c>
      <c r="H638" s="52">
        <v>30</v>
      </c>
      <c r="I638" s="52">
        <f>H638/E638*100</f>
        <v>100</v>
      </c>
      <c r="J638" s="597" t="s">
        <v>61</v>
      </c>
      <c r="K638" s="803"/>
      <c r="L638" s="803"/>
      <c r="M638" s="632"/>
      <c r="N638" s="632"/>
      <c r="O638" s="632"/>
    </row>
    <row r="639" spans="1:15" ht="38.25" x14ac:dyDescent="0.25">
      <c r="A639" s="634" t="s">
        <v>445</v>
      </c>
      <c r="B639" s="697" t="s">
        <v>537</v>
      </c>
      <c r="C639" s="797" t="s">
        <v>11</v>
      </c>
      <c r="D639" s="812" t="s">
        <v>10</v>
      </c>
      <c r="E639" s="637" t="s">
        <v>521</v>
      </c>
      <c r="F639" s="52" t="s">
        <v>11</v>
      </c>
      <c r="G639" s="52" t="s">
        <v>11</v>
      </c>
      <c r="H639" s="52" t="s">
        <v>11</v>
      </c>
      <c r="I639" s="52" t="s">
        <v>11</v>
      </c>
      <c r="J639" s="597" t="s">
        <v>98</v>
      </c>
      <c r="K639" s="803"/>
      <c r="L639" s="803"/>
      <c r="M639" s="632"/>
      <c r="N639" s="632"/>
      <c r="O639" s="632"/>
    </row>
    <row r="640" spans="1:15" ht="15.75" x14ac:dyDescent="0.25">
      <c r="A640" s="634" t="s">
        <v>538</v>
      </c>
      <c r="B640" s="697" t="s">
        <v>539</v>
      </c>
      <c r="C640" s="819" t="s">
        <v>11</v>
      </c>
      <c r="D640" s="818" t="s">
        <v>10</v>
      </c>
      <c r="E640" s="815">
        <v>5</v>
      </c>
      <c r="F640" s="52">
        <v>5</v>
      </c>
      <c r="G640" s="52">
        <v>5</v>
      </c>
      <c r="H640" s="52">
        <v>5</v>
      </c>
      <c r="I640" s="52">
        <f>H640/E640*100</f>
        <v>100</v>
      </c>
      <c r="J640" s="597" t="s">
        <v>134</v>
      </c>
      <c r="K640" s="803"/>
      <c r="L640" s="803"/>
      <c r="M640" s="632"/>
      <c r="N640" s="632"/>
      <c r="O640" s="632"/>
    </row>
    <row r="641" spans="1:15" ht="36" x14ac:dyDescent="0.25">
      <c r="A641" s="751" t="s">
        <v>540</v>
      </c>
      <c r="B641" s="820" t="s">
        <v>541</v>
      </c>
      <c r="C641" s="634" t="s">
        <v>11</v>
      </c>
      <c r="D641" s="807" t="s">
        <v>10</v>
      </c>
      <c r="E641" s="821" t="s">
        <v>521</v>
      </c>
      <c r="F641" s="52" t="s">
        <v>11</v>
      </c>
      <c r="G641" s="52" t="s">
        <v>11</v>
      </c>
      <c r="H641" s="52" t="s">
        <v>11</v>
      </c>
      <c r="I641" s="52" t="s">
        <v>11</v>
      </c>
      <c r="J641" s="597" t="s">
        <v>98</v>
      </c>
      <c r="K641" s="803"/>
      <c r="L641" s="803"/>
      <c r="M641" s="632"/>
      <c r="N641" s="632"/>
      <c r="O641" s="632"/>
    </row>
    <row r="642" spans="1:15" ht="38.25" x14ac:dyDescent="0.25">
      <c r="A642" s="634" t="s">
        <v>330</v>
      </c>
      <c r="B642" s="697" t="s">
        <v>542</v>
      </c>
      <c r="C642" s="822" t="s">
        <v>11</v>
      </c>
      <c r="D642" s="823" t="s">
        <v>10</v>
      </c>
      <c r="E642" s="637" t="s">
        <v>521</v>
      </c>
      <c r="F642" s="52" t="s">
        <v>11</v>
      </c>
      <c r="G642" s="52" t="s">
        <v>11</v>
      </c>
      <c r="H642" s="52" t="s">
        <v>11</v>
      </c>
      <c r="I642" s="52" t="s">
        <v>11</v>
      </c>
      <c r="J642" s="597" t="s">
        <v>98</v>
      </c>
      <c r="K642" s="803"/>
      <c r="L642" s="803"/>
      <c r="M642" s="632"/>
      <c r="N642" s="632"/>
      <c r="O642" s="632"/>
    </row>
    <row r="643" spans="1:15" ht="178.5" x14ac:dyDescent="0.25">
      <c r="A643" s="824" t="s">
        <v>28</v>
      </c>
      <c r="B643" s="825" t="s">
        <v>543</v>
      </c>
      <c r="C643" s="824" t="s">
        <v>11</v>
      </c>
      <c r="D643" s="826" t="s">
        <v>10</v>
      </c>
      <c r="E643" s="827" t="s">
        <v>521</v>
      </c>
      <c r="F643" s="52" t="s">
        <v>11</v>
      </c>
      <c r="G643" s="52" t="s">
        <v>11</v>
      </c>
      <c r="H643" s="52" t="s">
        <v>11</v>
      </c>
      <c r="I643" s="52" t="s">
        <v>11</v>
      </c>
      <c r="J643" s="597" t="s">
        <v>98</v>
      </c>
      <c r="K643" s="803"/>
      <c r="L643" s="803"/>
      <c r="M643" s="632"/>
      <c r="N643" s="632"/>
      <c r="O643" s="632"/>
    </row>
    <row r="644" spans="1:15" ht="38.25" x14ac:dyDescent="0.25">
      <c r="A644" s="634" t="s">
        <v>29</v>
      </c>
      <c r="B644" s="697" t="s">
        <v>544</v>
      </c>
      <c r="C644" s="634" t="s">
        <v>11</v>
      </c>
      <c r="D644" s="812" t="s">
        <v>10</v>
      </c>
      <c r="E644" s="637" t="s">
        <v>521</v>
      </c>
      <c r="F644" s="52" t="s">
        <v>11</v>
      </c>
      <c r="G644" s="52" t="s">
        <v>11</v>
      </c>
      <c r="H644" s="52" t="s">
        <v>11</v>
      </c>
      <c r="I644" s="52" t="s">
        <v>11</v>
      </c>
      <c r="J644" s="597" t="s">
        <v>98</v>
      </c>
      <c r="K644" s="803"/>
      <c r="L644" s="803"/>
      <c r="M644" s="632"/>
      <c r="N644" s="632"/>
      <c r="O644" s="632"/>
    </row>
    <row r="645" spans="1:15" ht="38.25" x14ac:dyDescent="0.25">
      <c r="A645" s="751" t="s">
        <v>545</v>
      </c>
      <c r="B645" s="622" t="s">
        <v>546</v>
      </c>
      <c r="C645" s="634" t="s">
        <v>11</v>
      </c>
      <c r="D645" s="807" t="s">
        <v>10</v>
      </c>
      <c r="E645" s="773" t="s">
        <v>521</v>
      </c>
      <c r="F645" s="52" t="s">
        <v>11</v>
      </c>
      <c r="G645" s="52" t="s">
        <v>11</v>
      </c>
      <c r="H645" s="52" t="s">
        <v>11</v>
      </c>
      <c r="I645" s="52" t="s">
        <v>11</v>
      </c>
      <c r="J645" s="597" t="s">
        <v>98</v>
      </c>
      <c r="K645" s="803"/>
      <c r="L645" s="803"/>
      <c r="M645" s="632"/>
      <c r="N645" s="632"/>
      <c r="O645" s="632"/>
    </row>
    <row r="646" spans="1:15" ht="38.25" x14ac:dyDescent="0.25">
      <c r="A646" s="634" t="s">
        <v>72</v>
      </c>
      <c r="B646" s="697" t="s">
        <v>547</v>
      </c>
      <c r="C646" s="634" t="s">
        <v>11</v>
      </c>
      <c r="D646" s="812" t="s">
        <v>10</v>
      </c>
      <c r="E646" s="637" t="s">
        <v>521</v>
      </c>
      <c r="F646" s="52" t="s">
        <v>11</v>
      </c>
      <c r="G646" s="52" t="s">
        <v>11</v>
      </c>
      <c r="H646" s="52" t="s">
        <v>11</v>
      </c>
      <c r="I646" s="52" t="s">
        <v>11</v>
      </c>
      <c r="J646" s="597" t="s">
        <v>902</v>
      </c>
      <c r="K646" s="803"/>
      <c r="L646" s="803"/>
      <c r="M646" s="632"/>
      <c r="N646" s="632"/>
      <c r="O646" s="632"/>
    </row>
    <row r="647" spans="1:15" ht="76.5" x14ac:dyDescent="0.25">
      <c r="A647" s="814" t="s">
        <v>73</v>
      </c>
      <c r="B647" s="697" t="s">
        <v>903</v>
      </c>
      <c r="C647" s="814" t="s">
        <v>11</v>
      </c>
      <c r="D647" s="812" t="s">
        <v>10</v>
      </c>
      <c r="E647" s="637" t="s">
        <v>521</v>
      </c>
      <c r="F647" s="52" t="s">
        <v>11</v>
      </c>
      <c r="G647" s="52" t="s">
        <v>11</v>
      </c>
      <c r="H647" s="52" t="s">
        <v>11</v>
      </c>
      <c r="I647" s="52" t="s">
        <v>11</v>
      </c>
      <c r="J647" s="597" t="s">
        <v>98</v>
      </c>
      <c r="K647" s="803"/>
      <c r="L647" s="803"/>
      <c r="M647" s="632"/>
      <c r="N647" s="632"/>
      <c r="O647" s="632"/>
    </row>
    <row r="648" spans="1:15" ht="51" x14ac:dyDescent="0.25">
      <c r="A648" s="634" t="s">
        <v>548</v>
      </c>
      <c r="B648" s="697" t="s">
        <v>549</v>
      </c>
      <c r="C648" s="637" t="s">
        <v>11</v>
      </c>
      <c r="D648" s="812" t="s">
        <v>10</v>
      </c>
      <c r="E648" s="637" t="s">
        <v>521</v>
      </c>
      <c r="F648" s="52" t="s">
        <v>11</v>
      </c>
      <c r="G648" s="52" t="s">
        <v>11</v>
      </c>
      <c r="H648" s="52" t="s">
        <v>11</v>
      </c>
      <c r="I648" s="52" t="s">
        <v>11</v>
      </c>
      <c r="J648" s="597" t="s">
        <v>98</v>
      </c>
      <c r="K648" s="803"/>
      <c r="L648" s="803"/>
      <c r="M648" s="632"/>
      <c r="N648" s="632"/>
      <c r="O648" s="632"/>
    </row>
    <row r="649" spans="1:15" ht="38.25" x14ac:dyDescent="0.25">
      <c r="A649" s="634" t="s">
        <v>550</v>
      </c>
      <c r="B649" s="697" t="s">
        <v>551</v>
      </c>
      <c r="C649" s="828" t="s">
        <v>11</v>
      </c>
      <c r="D649" s="812" t="s">
        <v>10</v>
      </c>
      <c r="E649" s="637" t="s">
        <v>521</v>
      </c>
      <c r="F649" s="52" t="s">
        <v>11</v>
      </c>
      <c r="G649" s="52" t="s">
        <v>11</v>
      </c>
      <c r="H649" s="52" t="s">
        <v>11</v>
      </c>
      <c r="I649" s="52" t="s">
        <v>11</v>
      </c>
      <c r="J649" s="597" t="s">
        <v>98</v>
      </c>
      <c r="K649" s="803"/>
      <c r="L649" s="803"/>
      <c r="M649" s="632"/>
      <c r="N649" s="632"/>
      <c r="O649" s="632"/>
    </row>
    <row r="650" spans="1:15" ht="38.25" x14ac:dyDescent="0.25">
      <c r="A650" s="634" t="s">
        <v>552</v>
      </c>
      <c r="B650" s="697" t="s">
        <v>553</v>
      </c>
      <c r="C650" s="828" t="s">
        <v>11</v>
      </c>
      <c r="D650" s="812" t="s">
        <v>10</v>
      </c>
      <c r="E650" s="637" t="s">
        <v>521</v>
      </c>
      <c r="F650" s="52" t="s">
        <v>11</v>
      </c>
      <c r="G650" s="52" t="s">
        <v>11</v>
      </c>
      <c r="H650" s="52" t="s">
        <v>11</v>
      </c>
      <c r="I650" s="52" t="s">
        <v>11</v>
      </c>
      <c r="J650" s="597" t="s">
        <v>98</v>
      </c>
      <c r="K650" s="803"/>
      <c r="L650" s="803"/>
      <c r="M650" s="632"/>
      <c r="N650" s="632"/>
      <c r="O650" s="632"/>
    </row>
    <row r="651" spans="1:15" ht="15.75" customHeight="1" x14ac:dyDescent="0.25">
      <c r="A651" s="1380" t="s">
        <v>554</v>
      </c>
      <c r="B651" s="1392" t="s">
        <v>555</v>
      </c>
      <c r="C651" s="1458" t="s">
        <v>11</v>
      </c>
      <c r="D651" s="807" t="s">
        <v>10</v>
      </c>
      <c r="E651" s="829">
        <f>E655+E656+E664+E665</f>
        <v>45</v>
      </c>
      <c r="F651" s="757">
        <f>F664+F665+F655+F656</f>
        <v>45</v>
      </c>
      <c r="G651" s="757">
        <f>G664+G665+G655+G656</f>
        <v>42</v>
      </c>
      <c r="H651" s="757">
        <f>H664+H665+H655+H656</f>
        <v>42</v>
      </c>
      <c r="I651" s="220">
        <f>H651/E651*100</f>
        <v>93.333333333333329</v>
      </c>
      <c r="J651" s="1172" t="s">
        <v>904</v>
      </c>
      <c r="K651" s="803"/>
      <c r="L651" s="803"/>
      <c r="M651" s="632"/>
      <c r="N651" s="632"/>
      <c r="O651" s="632"/>
    </row>
    <row r="652" spans="1:15" ht="42.75" x14ac:dyDescent="0.25">
      <c r="A652" s="1455"/>
      <c r="B652" s="1457"/>
      <c r="C652" s="1459"/>
      <c r="D652" s="809" t="s">
        <v>68</v>
      </c>
      <c r="E652" s="829">
        <f>E661</f>
        <v>1</v>
      </c>
      <c r="F652" s="220" t="s">
        <v>11</v>
      </c>
      <c r="G652" s="220" t="s">
        <v>11</v>
      </c>
      <c r="H652" s="220">
        <v>0</v>
      </c>
      <c r="I652" s="220">
        <v>0</v>
      </c>
      <c r="J652" s="1173"/>
      <c r="K652" s="803"/>
      <c r="L652" s="803"/>
      <c r="M652" s="632"/>
      <c r="N652" s="632"/>
      <c r="O652" s="632"/>
    </row>
    <row r="653" spans="1:15" ht="28.5" x14ac:dyDescent="0.25">
      <c r="A653" s="1456"/>
      <c r="B653" s="1393"/>
      <c r="C653" s="1460"/>
      <c r="D653" s="809" t="s">
        <v>556</v>
      </c>
      <c r="E653" s="808">
        <f>E657</f>
        <v>10</v>
      </c>
      <c r="F653" s="220" t="s">
        <v>11</v>
      </c>
      <c r="G653" s="220" t="s">
        <v>11</v>
      </c>
      <c r="H653" s="220">
        <v>0</v>
      </c>
      <c r="I653" s="220">
        <v>0</v>
      </c>
      <c r="J653" s="1174"/>
      <c r="K653" s="803"/>
      <c r="L653" s="803"/>
      <c r="M653" s="632"/>
      <c r="N653" s="632"/>
      <c r="O653" s="632"/>
    </row>
    <row r="654" spans="1:15" ht="25.5" x14ac:dyDescent="0.25">
      <c r="A654" s="634" t="s">
        <v>54</v>
      </c>
      <c r="B654" s="697" t="s">
        <v>557</v>
      </c>
      <c r="C654" s="634" t="s">
        <v>11</v>
      </c>
      <c r="D654" s="812" t="s">
        <v>11</v>
      </c>
      <c r="E654" s="815" t="s">
        <v>11</v>
      </c>
      <c r="F654" s="52" t="s">
        <v>11</v>
      </c>
      <c r="G654" s="52" t="s">
        <v>11</v>
      </c>
      <c r="H654" s="52" t="s">
        <v>11</v>
      </c>
      <c r="I654" s="52" t="s">
        <v>11</v>
      </c>
      <c r="J654" s="597" t="s">
        <v>98</v>
      </c>
      <c r="K654" s="803"/>
      <c r="L654" s="803"/>
      <c r="M654" s="632"/>
      <c r="N654" s="632"/>
      <c r="O654" s="632"/>
    </row>
    <row r="655" spans="1:15" ht="15.75" x14ac:dyDescent="0.25">
      <c r="A655" s="634" t="s">
        <v>558</v>
      </c>
      <c r="B655" s="697" t="s">
        <v>559</v>
      </c>
      <c r="C655" s="634" t="s">
        <v>11</v>
      </c>
      <c r="D655" s="812" t="s">
        <v>10</v>
      </c>
      <c r="E655" s="815">
        <v>10</v>
      </c>
      <c r="F655" s="52">
        <v>10</v>
      </c>
      <c r="G655" s="52">
        <v>10</v>
      </c>
      <c r="H655" s="52">
        <v>10</v>
      </c>
      <c r="I655" s="52">
        <f>H655/E655*100</f>
        <v>100</v>
      </c>
      <c r="J655" s="597" t="s">
        <v>61</v>
      </c>
      <c r="K655" s="803"/>
      <c r="L655" s="803"/>
      <c r="M655" s="632"/>
      <c r="N655" s="632"/>
      <c r="O655" s="632"/>
    </row>
    <row r="656" spans="1:15" ht="15.75" customHeight="1" x14ac:dyDescent="0.25">
      <c r="A656" s="1463" t="s">
        <v>560</v>
      </c>
      <c r="B656" s="1385" t="s">
        <v>561</v>
      </c>
      <c r="C656" s="634" t="s">
        <v>11</v>
      </c>
      <c r="D656" s="812" t="s">
        <v>10</v>
      </c>
      <c r="E656" s="815">
        <v>20</v>
      </c>
      <c r="F656" s="52">
        <v>20</v>
      </c>
      <c r="G656" s="52">
        <v>20</v>
      </c>
      <c r="H656" s="52">
        <v>20</v>
      </c>
      <c r="I656" s="52">
        <f>H656/E656*100</f>
        <v>100</v>
      </c>
      <c r="J656" s="1215" t="s">
        <v>904</v>
      </c>
      <c r="K656" s="803"/>
      <c r="L656" s="803"/>
      <c r="M656" s="632"/>
      <c r="N656" s="632"/>
      <c r="O656" s="632"/>
    </row>
    <row r="657" spans="1:15" ht="30" x14ac:dyDescent="0.25">
      <c r="A657" s="1463"/>
      <c r="B657" s="1385"/>
      <c r="C657" s="634" t="s">
        <v>11</v>
      </c>
      <c r="D657" s="818" t="s">
        <v>556</v>
      </c>
      <c r="E657" s="815">
        <v>10</v>
      </c>
      <c r="F657" s="52" t="s">
        <v>11</v>
      </c>
      <c r="G657" s="52" t="s">
        <v>11</v>
      </c>
      <c r="H657" s="52">
        <v>0</v>
      </c>
      <c r="I657" s="52">
        <v>0</v>
      </c>
      <c r="J657" s="1217"/>
      <c r="K657" s="803"/>
      <c r="L657" s="803"/>
      <c r="M657" s="632"/>
      <c r="N657" s="632"/>
      <c r="O657" s="632"/>
    </row>
    <row r="658" spans="1:15" ht="51" x14ac:dyDescent="0.25">
      <c r="A658" s="824" t="s">
        <v>55</v>
      </c>
      <c r="B658" s="825" t="s">
        <v>562</v>
      </c>
      <c r="C658" s="634" t="s">
        <v>11</v>
      </c>
      <c r="D658" s="812" t="s">
        <v>10</v>
      </c>
      <c r="E658" s="637" t="s">
        <v>521</v>
      </c>
      <c r="F658" s="52" t="s">
        <v>11</v>
      </c>
      <c r="G658" s="52" t="s">
        <v>11</v>
      </c>
      <c r="H658" s="52" t="s">
        <v>11</v>
      </c>
      <c r="I658" s="52" t="s">
        <v>11</v>
      </c>
      <c r="J658" s="597" t="s">
        <v>98</v>
      </c>
      <c r="K658" s="803"/>
      <c r="L658" s="803"/>
      <c r="M658" s="632"/>
      <c r="N658" s="632"/>
      <c r="O658" s="632"/>
    </row>
    <row r="659" spans="1:15" ht="38.25" x14ac:dyDescent="0.25">
      <c r="A659" s="634" t="s">
        <v>563</v>
      </c>
      <c r="B659" s="697" t="s">
        <v>564</v>
      </c>
      <c r="C659" s="828" t="s">
        <v>11</v>
      </c>
      <c r="D659" s="808" t="s">
        <v>11</v>
      </c>
      <c r="E659" s="808" t="s">
        <v>11</v>
      </c>
      <c r="F659" s="52" t="s">
        <v>11</v>
      </c>
      <c r="G659" s="52" t="s">
        <v>11</v>
      </c>
      <c r="H659" s="52" t="s">
        <v>11</v>
      </c>
      <c r="I659" s="52" t="s">
        <v>11</v>
      </c>
      <c r="J659" s="597" t="s">
        <v>98</v>
      </c>
      <c r="K659" s="803"/>
      <c r="L659" s="803"/>
      <c r="M659" s="632"/>
      <c r="N659" s="632"/>
      <c r="O659" s="632"/>
    </row>
    <row r="660" spans="1:15" ht="38.25" x14ac:dyDescent="0.25">
      <c r="A660" s="634" t="s">
        <v>565</v>
      </c>
      <c r="B660" s="697" t="s">
        <v>566</v>
      </c>
      <c r="C660" s="828" t="s">
        <v>11</v>
      </c>
      <c r="D660" s="808" t="s">
        <v>11</v>
      </c>
      <c r="E660" s="808" t="s">
        <v>11</v>
      </c>
      <c r="F660" s="52" t="s">
        <v>11</v>
      </c>
      <c r="G660" s="52" t="s">
        <v>11</v>
      </c>
      <c r="H660" s="52" t="s">
        <v>11</v>
      </c>
      <c r="I660" s="52" t="s">
        <v>11</v>
      </c>
      <c r="J660" s="597" t="s">
        <v>98</v>
      </c>
      <c r="K660" s="803"/>
      <c r="L660" s="803"/>
      <c r="M660" s="632"/>
      <c r="N660" s="632"/>
      <c r="O660" s="632"/>
    </row>
    <row r="661" spans="1:15" ht="45" x14ac:dyDescent="0.25">
      <c r="A661" s="814" t="s">
        <v>56</v>
      </c>
      <c r="B661" s="697" t="s">
        <v>567</v>
      </c>
      <c r="C661" s="828" t="s">
        <v>11</v>
      </c>
      <c r="D661" s="818" t="s">
        <v>68</v>
      </c>
      <c r="E661" s="815">
        <v>1</v>
      </c>
      <c r="F661" s="52" t="s">
        <v>11</v>
      </c>
      <c r="G661" s="52" t="s">
        <v>11</v>
      </c>
      <c r="H661" s="52">
        <v>0</v>
      </c>
      <c r="I661" s="52">
        <v>0</v>
      </c>
      <c r="J661" s="597" t="s">
        <v>98</v>
      </c>
      <c r="K661" s="803"/>
      <c r="L661" s="803"/>
      <c r="M661" s="632"/>
      <c r="N661" s="632"/>
      <c r="O661" s="632"/>
    </row>
    <row r="662" spans="1:15" ht="38.25" x14ac:dyDescent="0.25">
      <c r="A662" s="634" t="s">
        <v>57</v>
      </c>
      <c r="B662" s="697" t="s">
        <v>568</v>
      </c>
      <c r="C662" s="828" t="s">
        <v>11</v>
      </c>
      <c r="D662" s="808" t="s">
        <v>11</v>
      </c>
      <c r="E662" s="808" t="s">
        <v>11</v>
      </c>
      <c r="F662" s="52" t="s">
        <v>11</v>
      </c>
      <c r="G662" s="52" t="s">
        <v>11</v>
      </c>
      <c r="H662" s="52" t="s">
        <v>11</v>
      </c>
      <c r="I662" s="52" t="s">
        <v>11</v>
      </c>
      <c r="J662" s="597" t="s">
        <v>98</v>
      </c>
      <c r="K662" s="803"/>
      <c r="L662" s="803"/>
      <c r="M662" s="632"/>
      <c r="N662" s="632"/>
      <c r="O662" s="632"/>
    </row>
    <row r="663" spans="1:15" ht="25.5" x14ac:dyDescent="0.25">
      <c r="A663" s="634" t="s">
        <v>58</v>
      </c>
      <c r="B663" s="697" t="s">
        <v>569</v>
      </c>
      <c r="C663" s="828" t="s">
        <v>11</v>
      </c>
      <c r="D663" s="808" t="s">
        <v>11</v>
      </c>
      <c r="E663" s="808" t="s">
        <v>11</v>
      </c>
      <c r="F663" s="52" t="s">
        <v>11</v>
      </c>
      <c r="G663" s="52" t="s">
        <v>11</v>
      </c>
      <c r="H663" s="52" t="s">
        <v>11</v>
      </c>
      <c r="I663" s="52" t="s">
        <v>11</v>
      </c>
      <c r="J663" s="597" t="s">
        <v>98</v>
      </c>
      <c r="K663" s="803"/>
      <c r="L663" s="803"/>
      <c r="M663" s="632"/>
      <c r="N663" s="632"/>
      <c r="O663" s="632"/>
    </row>
    <row r="664" spans="1:15" ht="15.75" x14ac:dyDescent="0.25">
      <c r="A664" s="634" t="s">
        <v>570</v>
      </c>
      <c r="B664" s="697" t="s">
        <v>571</v>
      </c>
      <c r="C664" s="828" t="s">
        <v>11</v>
      </c>
      <c r="D664" s="812" t="s">
        <v>10</v>
      </c>
      <c r="E664" s="815">
        <v>5</v>
      </c>
      <c r="F664" s="52">
        <v>5</v>
      </c>
      <c r="G664" s="52">
        <v>5</v>
      </c>
      <c r="H664" s="52">
        <v>5</v>
      </c>
      <c r="I664" s="439">
        <f>(H664/E664)*100</f>
        <v>100</v>
      </c>
      <c r="J664" s="597" t="s">
        <v>134</v>
      </c>
      <c r="K664" s="803"/>
      <c r="L664" s="803"/>
      <c r="M664" s="632"/>
      <c r="N664" s="632"/>
      <c r="O664" s="632"/>
    </row>
    <row r="665" spans="1:15" ht="15.75" x14ac:dyDescent="0.25">
      <c r="A665" s="634" t="s">
        <v>572</v>
      </c>
      <c r="B665" s="697" t="s">
        <v>573</v>
      </c>
      <c r="C665" s="828" t="s">
        <v>11</v>
      </c>
      <c r="D665" s="812" t="s">
        <v>10</v>
      </c>
      <c r="E665" s="815">
        <v>10</v>
      </c>
      <c r="F665" s="52">
        <v>10</v>
      </c>
      <c r="G665" s="52">
        <v>7</v>
      </c>
      <c r="H665" s="52">
        <v>7</v>
      </c>
      <c r="I665" s="52">
        <f>H665/E665*100</f>
        <v>70</v>
      </c>
      <c r="J665" s="597" t="s">
        <v>134</v>
      </c>
      <c r="K665" s="803"/>
      <c r="L665" s="803"/>
      <c r="M665" s="632"/>
      <c r="N665" s="632"/>
      <c r="O665" s="632"/>
    </row>
    <row r="666" spans="1:15" ht="15.75" customHeight="1" x14ac:dyDescent="0.25">
      <c r="A666" s="1380" t="s">
        <v>574</v>
      </c>
      <c r="B666" s="1392" t="s">
        <v>575</v>
      </c>
      <c r="C666" s="1458" t="s">
        <v>11</v>
      </c>
      <c r="D666" s="807" t="s">
        <v>10</v>
      </c>
      <c r="E666" s="808">
        <f>E671</f>
        <v>20</v>
      </c>
      <c r="F666" s="220">
        <f>F671</f>
        <v>20</v>
      </c>
      <c r="G666" s="220">
        <f>G671</f>
        <v>20</v>
      </c>
      <c r="H666" s="220">
        <f>H671</f>
        <v>20</v>
      </c>
      <c r="I666" s="220">
        <f>I671</f>
        <v>100</v>
      </c>
      <c r="J666" s="764" t="s">
        <v>134</v>
      </c>
      <c r="K666" s="803"/>
      <c r="L666" s="803"/>
      <c r="M666" s="632"/>
      <c r="N666" s="632"/>
      <c r="O666" s="632"/>
    </row>
    <row r="667" spans="1:15" ht="38.25" x14ac:dyDescent="0.25">
      <c r="A667" s="1455"/>
      <c r="B667" s="1457"/>
      <c r="C667" s="1459"/>
      <c r="D667" s="764" t="s">
        <v>68</v>
      </c>
      <c r="E667" s="808">
        <f>E669</f>
        <v>1</v>
      </c>
      <c r="F667" s="220" t="s">
        <v>11</v>
      </c>
      <c r="G667" s="220" t="s">
        <v>11</v>
      </c>
      <c r="H667" s="220">
        <f>H669</f>
        <v>0.5</v>
      </c>
      <c r="I667" s="220">
        <f>H667/E667*100</f>
        <v>50</v>
      </c>
      <c r="J667" s="764" t="s">
        <v>904</v>
      </c>
      <c r="K667" s="803"/>
      <c r="L667" s="803"/>
      <c r="M667" s="632"/>
      <c r="N667" s="632"/>
      <c r="O667" s="632"/>
    </row>
    <row r="668" spans="1:15" ht="15.75" x14ac:dyDescent="0.25">
      <c r="A668" s="1456"/>
      <c r="B668" s="1393"/>
      <c r="C668" s="1460"/>
      <c r="D668" s="830" t="s">
        <v>27</v>
      </c>
      <c r="E668" s="808">
        <f>E672</f>
        <v>10</v>
      </c>
      <c r="F668" s="220" t="s">
        <v>11</v>
      </c>
      <c r="G668" s="220" t="s">
        <v>11</v>
      </c>
      <c r="H668" s="220">
        <v>5</v>
      </c>
      <c r="I668" s="220">
        <f>H668/E668*100</f>
        <v>50</v>
      </c>
      <c r="J668" s="764" t="s">
        <v>904</v>
      </c>
      <c r="K668" s="803"/>
      <c r="L668" s="803"/>
      <c r="M668" s="632"/>
      <c r="N668" s="632"/>
      <c r="O668" s="632"/>
    </row>
    <row r="669" spans="1:15" ht="38.25" x14ac:dyDescent="0.25">
      <c r="A669" s="634" t="s">
        <v>62</v>
      </c>
      <c r="B669" s="697" t="s">
        <v>576</v>
      </c>
      <c r="C669" s="828" t="s">
        <v>11</v>
      </c>
      <c r="D669" s="597" t="s">
        <v>68</v>
      </c>
      <c r="E669" s="815">
        <v>1</v>
      </c>
      <c r="F669" s="52" t="s">
        <v>11</v>
      </c>
      <c r="G669" s="52" t="s">
        <v>11</v>
      </c>
      <c r="H669" s="52">
        <v>0.5</v>
      </c>
      <c r="I669" s="52">
        <f>H669/E669*100</f>
        <v>50</v>
      </c>
      <c r="J669" s="597" t="s">
        <v>904</v>
      </c>
      <c r="K669" s="803"/>
      <c r="L669" s="803"/>
      <c r="M669" s="632"/>
      <c r="N669" s="632"/>
      <c r="O669" s="632"/>
    </row>
    <row r="670" spans="1:15" ht="38.25" x14ac:dyDescent="0.25">
      <c r="A670" s="634" t="s">
        <v>63</v>
      </c>
      <c r="B670" s="697" t="s">
        <v>577</v>
      </c>
      <c r="C670" s="828" t="s">
        <v>11</v>
      </c>
      <c r="D670" s="808" t="s">
        <v>11</v>
      </c>
      <c r="E670" s="808" t="s">
        <v>11</v>
      </c>
      <c r="F670" s="52" t="s">
        <v>11</v>
      </c>
      <c r="G670" s="52" t="s">
        <v>11</v>
      </c>
      <c r="H670" s="52" t="s">
        <v>11</v>
      </c>
      <c r="I670" s="52" t="s">
        <v>11</v>
      </c>
      <c r="J670" s="597" t="s">
        <v>98</v>
      </c>
      <c r="K670" s="803"/>
      <c r="L670" s="803"/>
      <c r="M670" s="632"/>
      <c r="N670" s="632"/>
      <c r="O670" s="632"/>
    </row>
    <row r="671" spans="1:15" ht="15.75" x14ac:dyDescent="0.25">
      <c r="A671" s="1461" t="s">
        <v>64</v>
      </c>
      <c r="B671" s="1358" t="s">
        <v>578</v>
      </c>
      <c r="C671" s="1463" t="s">
        <v>11</v>
      </c>
      <c r="D671" s="812" t="s">
        <v>10</v>
      </c>
      <c r="E671" s="815">
        <v>20</v>
      </c>
      <c r="F671" s="52">
        <v>20</v>
      </c>
      <c r="G671" s="52">
        <v>20</v>
      </c>
      <c r="H671" s="52">
        <v>20</v>
      </c>
      <c r="I671" s="52">
        <f>H671/E671*100</f>
        <v>100</v>
      </c>
      <c r="J671" s="597" t="s">
        <v>61</v>
      </c>
      <c r="K671" s="803"/>
      <c r="L671" s="803"/>
      <c r="M671" s="632"/>
      <c r="N671" s="632"/>
      <c r="O671" s="632"/>
    </row>
    <row r="672" spans="1:15" ht="15.75" x14ac:dyDescent="0.25">
      <c r="A672" s="1462"/>
      <c r="B672" s="1360"/>
      <c r="C672" s="1463"/>
      <c r="D672" s="812" t="s">
        <v>27</v>
      </c>
      <c r="E672" s="815">
        <v>10</v>
      </c>
      <c r="F672" s="52" t="s">
        <v>11</v>
      </c>
      <c r="G672" s="52" t="s">
        <v>11</v>
      </c>
      <c r="H672" s="52">
        <v>5</v>
      </c>
      <c r="I672" s="52">
        <v>50</v>
      </c>
      <c r="J672" s="597" t="s">
        <v>904</v>
      </c>
      <c r="K672" s="803"/>
      <c r="L672" s="803"/>
      <c r="M672" s="632"/>
      <c r="N672" s="632"/>
      <c r="O672" s="632"/>
    </row>
    <row r="673" spans="1:15" ht="38.25" x14ac:dyDescent="0.25">
      <c r="A673" s="634" t="s">
        <v>65</v>
      </c>
      <c r="B673" s="697" t="s">
        <v>579</v>
      </c>
      <c r="C673" s="634" t="s">
        <v>11</v>
      </c>
      <c r="D673" s="831" t="s">
        <v>11</v>
      </c>
      <c r="E673" s="831" t="s">
        <v>11</v>
      </c>
      <c r="F673" s="52" t="s">
        <v>11</v>
      </c>
      <c r="G673" s="52" t="s">
        <v>11</v>
      </c>
      <c r="H673" s="52" t="s">
        <v>11</v>
      </c>
      <c r="I673" s="52" t="s">
        <v>11</v>
      </c>
      <c r="J673" s="597" t="s">
        <v>98</v>
      </c>
      <c r="K673" s="803"/>
      <c r="L673" s="803"/>
      <c r="M673" s="632"/>
      <c r="N673" s="632"/>
      <c r="O673" s="632"/>
    </row>
    <row r="674" spans="1:15" ht="15.75" x14ac:dyDescent="0.25">
      <c r="A674" s="700"/>
      <c r="B674" s="500"/>
      <c r="C674" s="702"/>
      <c r="D674" s="703"/>
      <c r="E674" s="704"/>
      <c r="F674" s="704"/>
      <c r="G674" s="704"/>
      <c r="H674" s="704"/>
      <c r="I674" s="705"/>
      <c r="J674" s="706"/>
      <c r="K674" s="803"/>
      <c r="L674" s="803"/>
      <c r="M674" s="632"/>
      <c r="N674" s="632"/>
      <c r="O674" s="632"/>
    </row>
    <row r="675" spans="1:15" ht="15.75" x14ac:dyDescent="0.25">
      <c r="A675" s="1287" t="s">
        <v>18</v>
      </c>
      <c r="B675" s="1287"/>
      <c r="C675" s="1287"/>
      <c r="D675" s="1287"/>
      <c r="E675" s="1287"/>
      <c r="F675" s="1287"/>
      <c r="G675" s="1287"/>
      <c r="H675" s="1287"/>
      <c r="I675" s="1287"/>
      <c r="J675" s="671"/>
      <c r="K675" s="803"/>
      <c r="L675" s="803"/>
      <c r="M675" s="632"/>
      <c r="N675" s="632"/>
      <c r="O675" s="632"/>
    </row>
    <row r="676" spans="1:15" ht="15" customHeight="1" x14ac:dyDescent="0.25">
      <c r="A676" s="1308" t="s">
        <v>0</v>
      </c>
      <c r="B676" s="1309" t="s">
        <v>19</v>
      </c>
      <c r="C676" s="1310" t="s">
        <v>20</v>
      </c>
      <c r="D676" s="1311" t="s">
        <v>1416</v>
      </c>
      <c r="E676" s="1312"/>
      <c r="F676" s="1315">
        <v>2023</v>
      </c>
      <c r="G676" s="1316"/>
      <c r="H676" s="1316"/>
      <c r="I676" s="1317"/>
      <c r="J676" s="1310" t="s">
        <v>21</v>
      </c>
      <c r="K676" s="803"/>
      <c r="L676" s="803"/>
      <c r="M676" s="632"/>
      <c r="N676" s="632"/>
      <c r="O676" s="632"/>
    </row>
    <row r="677" spans="1:15" x14ac:dyDescent="0.25">
      <c r="A677" s="1308"/>
      <c r="B677" s="1309"/>
      <c r="C677" s="1310"/>
      <c r="D677" s="1313"/>
      <c r="E677" s="1314"/>
      <c r="F677" s="1310" t="s">
        <v>22</v>
      </c>
      <c r="G677" s="1310"/>
      <c r="H677" s="1278" t="s">
        <v>24</v>
      </c>
      <c r="I677" s="1279"/>
      <c r="J677" s="1310"/>
      <c r="K677" s="803"/>
      <c r="L677" s="803"/>
      <c r="M677" s="632"/>
      <c r="N677" s="632"/>
      <c r="O677" s="632"/>
    </row>
    <row r="678" spans="1:15" ht="33" customHeight="1" x14ac:dyDescent="0.25">
      <c r="A678" s="707">
        <v>1</v>
      </c>
      <c r="B678" s="790">
        <v>2</v>
      </c>
      <c r="C678" s="791">
        <v>3</v>
      </c>
      <c r="D678" s="1292">
        <v>4</v>
      </c>
      <c r="E678" s="1293"/>
      <c r="F678" s="1318">
        <v>5</v>
      </c>
      <c r="G678" s="1318"/>
      <c r="H678" s="1292">
        <v>6</v>
      </c>
      <c r="I678" s="1293"/>
      <c r="J678" s="675">
        <v>7</v>
      </c>
      <c r="K678" s="803"/>
      <c r="L678" s="803"/>
      <c r="M678" s="632"/>
      <c r="N678" s="632"/>
      <c r="O678" s="632"/>
    </row>
    <row r="679" spans="1:15" ht="38.25" x14ac:dyDescent="0.25">
      <c r="A679" s="832">
        <v>1</v>
      </c>
      <c r="B679" s="833" t="s">
        <v>580</v>
      </c>
      <c r="C679" s="738" t="s">
        <v>48</v>
      </c>
      <c r="D679" s="1276">
        <v>95.9</v>
      </c>
      <c r="E679" s="1277"/>
      <c r="F679" s="1403">
        <v>98</v>
      </c>
      <c r="G679" s="1403"/>
      <c r="H679" s="1386">
        <v>100</v>
      </c>
      <c r="I679" s="1387"/>
      <c r="J679" s="735" t="s">
        <v>906</v>
      </c>
      <c r="K679" s="803"/>
      <c r="L679" s="803"/>
      <c r="M679" s="632"/>
      <c r="N679" s="632"/>
      <c r="O679" s="632"/>
    </row>
    <row r="680" spans="1:15" ht="24.75" customHeight="1" x14ac:dyDescent="0.25">
      <c r="A680" s="832">
        <v>2</v>
      </c>
      <c r="B680" s="833" t="s">
        <v>582</v>
      </c>
      <c r="C680" s="738" t="s">
        <v>583</v>
      </c>
      <c r="D680" s="1276">
        <v>63.2</v>
      </c>
      <c r="E680" s="1277"/>
      <c r="F680" s="1280">
        <v>69</v>
      </c>
      <c r="G680" s="1280"/>
      <c r="H680" s="1276">
        <v>63</v>
      </c>
      <c r="I680" s="1277"/>
      <c r="J680" s="744" t="s">
        <v>1431</v>
      </c>
      <c r="K680" s="803"/>
      <c r="L680" s="803"/>
      <c r="M680" s="632"/>
      <c r="N680" s="632"/>
      <c r="O680" s="632"/>
    </row>
    <row r="681" spans="1:15" ht="42" customHeight="1" x14ac:dyDescent="0.25">
      <c r="A681" s="832">
        <v>3</v>
      </c>
      <c r="B681" s="833" t="s">
        <v>905</v>
      </c>
      <c r="C681" s="738" t="s">
        <v>48</v>
      </c>
      <c r="D681" s="1276">
        <v>81.7</v>
      </c>
      <c r="E681" s="1277"/>
      <c r="F681" s="1386">
        <v>86</v>
      </c>
      <c r="G681" s="1387"/>
      <c r="H681" s="1276">
        <v>76.8</v>
      </c>
      <c r="I681" s="1277"/>
      <c r="J681" s="735" t="s">
        <v>1432</v>
      </c>
      <c r="K681" s="632"/>
      <c r="L681" s="632"/>
      <c r="M681" s="632"/>
      <c r="N681" s="632"/>
      <c r="O681" s="632"/>
    </row>
    <row r="682" spans="1:15" ht="30" customHeight="1" x14ac:dyDescent="0.25">
      <c r="A682" s="832">
        <v>4</v>
      </c>
      <c r="B682" s="833" t="s">
        <v>585</v>
      </c>
      <c r="C682" s="738" t="s">
        <v>50</v>
      </c>
      <c r="D682" s="1276">
        <v>1847.8</v>
      </c>
      <c r="E682" s="1277"/>
      <c r="F682" s="1280">
        <v>1550</v>
      </c>
      <c r="G682" s="1280"/>
      <c r="H682" s="1276">
        <v>2174</v>
      </c>
      <c r="I682" s="1277"/>
      <c r="J682" s="744" t="s">
        <v>1431</v>
      </c>
      <c r="K682" s="632"/>
      <c r="L682" s="632"/>
      <c r="M682" s="632"/>
      <c r="N682" s="632"/>
      <c r="O682" s="632"/>
    </row>
    <row r="683" spans="1:15" ht="42.75" customHeight="1" x14ac:dyDescent="0.25">
      <c r="A683" s="832">
        <v>5</v>
      </c>
      <c r="B683" s="833" t="s">
        <v>586</v>
      </c>
      <c r="C683" s="738" t="s">
        <v>50</v>
      </c>
      <c r="D683" s="1276">
        <v>1383.9</v>
      </c>
      <c r="E683" s="1277"/>
      <c r="F683" s="1280">
        <v>1450</v>
      </c>
      <c r="G683" s="1280"/>
      <c r="H683" s="1276">
        <v>1370.5</v>
      </c>
      <c r="I683" s="1277"/>
      <c r="J683" s="735" t="s">
        <v>1432</v>
      </c>
      <c r="K683" s="632"/>
      <c r="L683" s="632"/>
      <c r="M683" s="632"/>
      <c r="N683" s="632"/>
      <c r="O683" s="632"/>
    </row>
    <row r="684" spans="1:15" ht="60.75" customHeight="1" x14ac:dyDescent="0.25">
      <c r="A684" s="832">
        <v>6</v>
      </c>
      <c r="B684" s="833" t="s">
        <v>587</v>
      </c>
      <c r="C684" s="738" t="s">
        <v>50</v>
      </c>
      <c r="D684" s="1276">
        <v>608</v>
      </c>
      <c r="E684" s="1277"/>
      <c r="F684" s="1280">
        <v>580</v>
      </c>
      <c r="G684" s="1280"/>
      <c r="H684" s="1276">
        <v>620</v>
      </c>
      <c r="I684" s="1277"/>
      <c r="J684" s="735" t="s">
        <v>1433</v>
      </c>
      <c r="K684" s="632"/>
      <c r="L684" s="632"/>
      <c r="M684" s="632"/>
      <c r="N684" s="632"/>
      <c r="O684" s="632"/>
    </row>
    <row r="685" spans="1:15" ht="29.25" customHeight="1" x14ac:dyDescent="0.25">
      <c r="A685" s="832">
        <v>7</v>
      </c>
      <c r="B685" s="833" t="s">
        <v>588</v>
      </c>
      <c r="C685" s="738" t="s">
        <v>48</v>
      </c>
      <c r="D685" s="1276">
        <v>37.4</v>
      </c>
      <c r="E685" s="1277"/>
      <c r="F685" s="1403">
        <v>35</v>
      </c>
      <c r="G685" s="1403"/>
      <c r="H685" s="1276">
        <v>38.1</v>
      </c>
      <c r="I685" s="1277"/>
      <c r="J685" s="735" t="s">
        <v>1389</v>
      </c>
      <c r="K685" s="632"/>
      <c r="L685" s="632"/>
      <c r="M685" s="632"/>
      <c r="N685" s="632"/>
      <c r="O685" s="632"/>
    </row>
    <row r="686" spans="1:15" x14ac:dyDescent="0.25">
      <c r="A686" s="632"/>
      <c r="B686" s="632"/>
      <c r="C686" s="632"/>
      <c r="D686" s="632"/>
      <c r="E686" s="632"/>
      <c r="F686" s="632"/>
      <c r="G686" s="632"/>
      <c r="H686" s="633"/>
      <c r="I686" s="632"/>
      <c r="J686" s="632"/>
      <c r="K686" s="632"/>
      <c r="L686" s="632"/>
      <c r="M686" s="632"/>
      <c r="N686" s="632"/>
      <c r="O686" s="632"/>
    </row>
    <row r="687" spans="1:15" x14ac:dyDescent="0.25">
      <c r="A687" s="632"/>
      <c r="B687" s="632"/>
      <c r="C687" s="632"/>
      <c r="D687" s="632"/>
      <c r="E687" s="632"/>
      <c r="F687" s="632"/>
      <c r="G687" s="632"/>
      <c r="H687" s="633"/>
      <c r="I687" s="632"/>
      <c r="J687" s="632"/>
      <c r="K687" s="632"/>
      <c r="L687" s="632"/>
      <c r="M687" s="632"/>
      <c r="N687" s="632"/>
      <c r="O687" s="632"/>
    </row>
    <row r="688" spans="1:15" x14ac:dyDescent="0.25">
      <c r="A688" s="632"/>
      <c r="B688" s="632"/>
      <c r="C688" s="632"/>
      <c r="D688" s="632"/>
      <c r="E688" s="632"/>
      <c r="F688" s="632"/>
      <c r="G688" s="632"/>
      <c r="H688" s="633"/>
      <c r="I688" s="632"/>
      <c r="J688" s="632"/>
      <c r="K688" s="632"/>
      <c r="L688" s="632"/>
      <c r="M688" s="632"/>
      <c r="N688" s="632"/>
      <c r="O688" s="632"/>
    </row>
    <row r="689" spans="1:15" x14ac:dyDescent="0.25">
      <c r="A689" s="632"/>
      <c r="B689" s="632"/>
      <c r="C689" s="632"/>
      <c r="D689" s="632"/>
      <c r="E689" s="632"/>
      <c r="F689" s="632"/>
      <c r="G689" s="632"/>
      <c r="H689" s="633"/>
      <c r="I689" s="632"/>
      <c r="J689" s="632"/>
      <c r="K689" s="632"/>
      <c r="L689" s="632"/>
      <c r="M689" s="632"/>
      <c r="N689" s="632"/>
      <c r="O689" s="632"/>
    </row>
    <row r="690" spans="1:15" x14ac:dyDescent="0.25">
      <c r="A690" s="632"/>
      <c r="B690" s="632"/>
      <c r="C690" s="632"/>
      <c r="D690" s="632"/>
      <c r="E690" s="632"/>
      <c r="F690" s="632"/>
      <c r="G690" s="632"/>
      <c r="H690" s="633"/>
      <c r="I690" s="632"/>
      <c r="J690" s="632"/>
      <c r="K690" s="632"/>
      <c r="L690" s="632"/>
      <c r="M690" s="632"/>
      <c r="N690" s="632"/>
      <c r="O690" s="632"/>
    </row>
    <row r="691" spans="1:15" ht="51" x14ac:dyDescent="0.25">
      <c r="A691" s="634" t="s">
        <v>0</v>
      </c>
      <c r="B691" s="685" t="s">
        <v>1</v>
      </c>
      <c r="C691" s="636" t="s">
        <v>4</v>
      </c>
      <c r="D691" s="1300" t="s">
        <v>2</v>
      </c>
      <c r="E691" s="1301"/>
      <c r="F691" s="637" t="s">
        <v>5</v>
      </c>
      <c r="G691" s="637" t="s">
        <v>12</v>
      </c>
      <c r="H691" s="637" t="s">
        <v>3</v>
      </c>
      <c r="I691" s="638" t="s">
        <v>6</v>
      </c>
      <c r="J691" s="597" t="s">
        <v>7</v>
      </c>
      <c r="K691" s="632"/>
      <c r="L691" s="632"/>
      <c r="M691" s="632"/>
      <c r="N691" s="632"/>
      <c r="O691" s="632"/>
    </row>
    <row r="692" spans="1:15" ht="15.75" x14ac:dyDescent="0.25">
      <c r="A692" s="686">
        <v>1</v>
      </c>
      <c r="B692" s="687">
        <v>2</v>
      </c>
      <c r="C692" s="621">
        <v>3</v>
      </c>
      <c r="D692" s="1297">
        <v>4</v>
      </c>
      <c r="E692" s="1298"/>
      <c r="F692" s="440">
        <v>5</v>
      </c>
      <c r="G692" s="440">
        <v>6</v>
      </c>
      <c r="H692" s="52">
        <v>7</v>
      </c>
      <c r="I692" s="688">
        <v>8</v>
      </c>
      <c r="J692" s="597">
        <v>9</v>
      </c>
      <c r="K692" s="632"/>
      <c r="L692" s="632"/>
      <c r="M692" s="632"/>
      <c r="N692" s="632"/>
      <c r="O692" s="632"/>
    </row>
    <row r="693" spans="1:15" ht="15.75" x14ac:dyDescent="0.25">
      <c r="A693" s="714"/>
      <c r="B693" s="715"/>
      <c r="C693" s="666"/>
      <c r="D693" s="669"/>
      <c r="E693" s="669"/>
      <c r="F693" s="716"/>
      <c r="G693" s="716"/>
      <c r="H693" s="210"/>
      <c r="I693" s="717"/>
      <c r="J693" s="671"/>
      <c r="K693" s="632"/>
      <c r="L693" s="632"/>
      <c r="M693" s="632"/>
      <c r="N693" s="632"/>
      <c r="O693" s="632"/>
    </row>
    <row r="694" spans="1:15" ht="15.75" customHeight="1" x14ac:dyDescent="0.25">
      <c r="A694" s="700"/>
      <c r="B694" s="500"/>
      <c r="C694" s="702"/>
      <c r="D694" s="703"/>
      <c r="E694" s="704">
        <f>E695+E698</f>
        <v>109</v>
      </c>
      <c r="F694" s="704">
        <f>F695</f>
        <v>102</v>
      </c>
      <c r="G694" s="704">
        <f>G695</f>
        <v>108.5</v>
      </c>
      <c r="H694" s="704">
        <f>H695+H698</f>
        <v>106.3</v>
      </c>
      <c r="I694" s="834">
        <f>I695</f>
        <v>97.35294117647058</v>
      </c>
      <c r="J694" s="706"/>
      <c r="K694" s="632"/>
      <c r="L694" s="632"/>
      <c r="M694" s="632"/>
      <c r="N694" s="632"/>
      <c r="O694" s="632"/>
    </row>
    <row r="695" spans="1:15" ht="15.75" x14ac:dyDescent="0.25">
      <c r="A695" s="1391" t="s">
        <v>428</v>
      </c>
      <c r="B695" s="1171" t="s">
        <v>1735</v>
      </c>
      <c r="C695" s="1441" t="s">
        <v>59</v>
      </c>
      <c r="D695" s="652" t="s">
        <v>10</v>
      </c>
      <c r="E695" s="220">
        <f>E709+E727+E734+E701+E703+E707+E711</f>
        <v>102</v>
      </c>
      <c r="F695" s="835">
        <f>F709+F734+F701+F703+F707+F711+F727</f>
        <v>102</v>
      </c>
      <c r="G695" s="835">
        <f>G709+G727+G734+G701+G703+G707+G711</f>
        <v>108.5</v>
      </c>
      <c r="H695" s="220">
        <f>H709+H734+H701+H703+H707+H711+H727</f>
        <v>99.3</v>
      </c>
      <c r="I695" s="442">
        <f>(H695/E695)*100</f>
        <v>97.35294117647058</v>
      </c>
      <c r="J695" s="1172" t="s">
        <v>61</v>
      </c>
      <c r="K695" s="632"/>
      <c r="L695" s="632"/>
      <c r="M695" s="632"/>
      <c r="N695" s="632"/>
      <c r="O695" s="632"/>
    </row>
    <row r="696" spans="1:15" ht="15.75" x14ac:dyDescent="0.25">
      <c r="A696" s="1391"/>
      <c r="B696" s="1171"/>
      <c r="C696" s="1442"/>
      <c r="D696" s="836" t="s">
        <v>909</v>
      </c>
      <c r="E696" s="220" t="str">
        <f>E732</f>
        <v>-</v>
      </c>
      <c r="F696" s="835" t="s">
        <v>11</v>
      </c>
      <c r="G696" s="835" t="s">
        <v>11</v>
      </c>
      <c r="H696" s="220" t="s">
        <v>11</v>
      </c>
      <c r="I696" s="442">
        <v>0</v>
      </c>
      <c r="J696" s="1173"/>
      <c r="K696" s="632"/>
      <c r="L696" s="632"/>
      <c r="M696" s="632"/>
      <c r="N696" s="632"/>
      <c r="O696" s="632"/>
    </row>
    <row r="697" spans="1:15" ht="15.75" x14ac:dyDescent="0.25">
      <c r="A697" s="1391"/>
      <c r="B697" s="1171"/>
      <c r="C697" s="1442"/>
      <c r="D697" s="836" t="s">
        <v>910</v>
      </c>
      <c r="E697" s="220" t="str">
        <f>E733</f>
        <v>-</v>
      </c>
      <c r="F697" s="835" t="s">
        <v>11</v>
      </c>
      <c r="G697" s="835" t="s">
        <v>11</v>
      </c>
      <c r="H697" s="220" t="s">
        <v>11</v>
      </c>
      <c r="I697" s="442">
        <v>0</v>
      </c>
      <c r="J697" s="1173"/>
      <c r="K697" s="632"/>
      <c r="L697" s="632"/>
      <c r="M697" s="632"/>
      <c r="N697" s="632"/>
      <c r="O697" s="632"/>
    </row>
    <row r="698" spans="1:15" ht="15.75" x14ac:dyDescent="0.25">
      <c r="A698" s="1391"/>
      <c r="B698" s="1171"/>
      <c r="C698" s="1443"/>
      <c r="D698" s="652" t="s">
        <v>27</v>
      </c>
      <c r="E698" s="837">
        <f>E704+E712</f>
        <v>7</v>
      </c>
      <c r="F698" s="220" t="s">
        <v>11</v>
      </c>
      <c r="G698" s="220" t="s">
        <v>11</v>
      </c>
      <c r="H698" s="754">
        <f>H704+H712</f>
        <v>7</v>
      </c>
      <c r="I698" s="442">
        <f>H698/7*100</f>
        <v>100</v>
      </c>
      <c r="J698" s="1174"/>
      <c r="K698" s="632"/>
      <c r="L698" s="632"/>
      <c r="M698" s="632"/>
      <c r="N698" s="632"/>
      <c r="O698" s="632"/>
    </row>
    <row r="699" spans="1:15" ht="15.75" customHeight="1" x14ac:dyDescent="0.25">
      <c r="A699" s="1391" t="s">
        <v>42</v>
      </c>
      <c r="B699" s="1444" t="s">
        <v>911</v>
      </c>
      <c r="C699" s="1388" t="s">
        <v>11</v>
      </c>
      <c r="D699" s="652" t="s">
        <v>10</v>
      </c>
      <c r="E699" s="837">
        <f>E709+E701+E703+E707+E711</f>
        <v>85</v>
      </c>
      <c r="F699" s="835">
        <f>F701+F703+F707+F709+F711</f>
        <v>85</v>
      </c>
      <c r="G699" s="835">
        <f>G701+G703+G707+G709+G711</f>
        <v>89</v>
      </c>
      <c r="H699" s="754">
        <f>H701+H703+H707+H709+H711</f>
        <v>82.3</v>
      </c>
      <c r="I699" s="442">
        <f>H699/E699*100</f>
        <v>96.823529411764696</v>
      </c>
      <c r="J699" s="1383" t="s">
        <v>61</v>
      </c>
      <c r="K699" s="632"/>
      <c r="L699" s="632"/>
      <c r="M699" s="632"/>
      <c r="N699" s="632"/>
      <c r="O699" s="632"/>
    </row>
    <row r="700" spans="1:15" ht="39.75" customHeight="1" x14ac:dyDescent="0.25">
      <c r="A700" s="1391"/>
      <c r="B700" s="1445"/>
      <c r="C700" s="1389"/>
      <c r="D700" s="652" t="s">
        <v>27</v>
      </c>
      <c r="E700" s="837">
        <f>E704+E712</f>
        <v>7</v>
      </c>
      <c r="F700" s="835" t="s">
        <v>11</v>
      </c>
      <c r="G700" s="835" t="s">
        <v>11</v>
      </c>
      <c r="H700" s="754">
        <f>H704+H712</f>
        <v>7</v>
      </c>
      <c r="I700" s="442">
        <f>H700/E700*100</f>
        <v>100</v>
      </c>
      <c r="J700" s="1384"/>
      <c r="K700" s="632"/>
      <c r="L700" s="632"/>
      <c r="M700" s="632"/>
      <c r="N700" s="632"/>
      <c r="O700" s="632"/>
    </row>
    <row r="701" spans="1:15" ht="15.75" customHeight="1" x14ac:dyDescent="0.25">
      <c r="A701" s="1308" t="s">
        <v>13</v>
      </c>
      <c r="B701" s="1400" t="s">
        <v>912</v>
      </c>
      <c r="C701" s="1388" t="s">
        <v>11</v>
      </c>
      <c r="D701" s="407" t="s">
        <v>10</v>
      </c>
      <c r="E701" s="838">
        <v>15</v>
      </c>
      <c r="F701" s="839">
        <v>15</v>
      </c>
      <c r="G701" s="839">
        <v>17</v>
      </c>
      <c r="H701" s="758">
        <v>13</v>
      </c>
      <c r="I701" s="439">
        <f>H701/E701*100</f>
        <v>86.666666666666671</v>
      </c>
      <c r="J701" s="1383" t="s">
        <v>61</v>
      </c>
      <c r="K701" s="632"/>
      <c r="L701" s="632"/>
      <c r="M701" s="632"/>
      <c r="N701" s="632"/>
      <c r="O701" s="632"/>
    </row>
    <row r="702" spans="1:15" ht="29.25" customHeight="1" x14ac:dyDescent="0.25">
      <c r="A702" s="1308"/>
      <c r="B702" s="1402"/>
      <c r="C702" s="1389"/>
      <c r="D702" s="407" t="s">
        <v>27</v>
      </c>
      <c r="E702" s="52" t="s">
        <v>11</v>
      </c>
      <c r="F702" s="839" t="s">
        <v>11</v>
      </c>
      <c r="G702" s="839" t="s">
        <v>11</v>
      </c>
      <c r="H702" s="52" t="s">
        <v>11</v>
      </c>
      <c r="I702" s="441" t="s">
        <v>11</v>
      </c>
      <c r="J702" s="1384"/>
      <c r="K702" s="632"/>
      <c r="L702" s="632"/>
      <c r="M702" s="632"/>
      <c r="N702" s="632"/>
      <c r="O702" s="632"/>
    </row>
    <row r="703" spans="1:15" ht="15.75" x14ac:dyDescent="0.25">
      <c r="A703" s="1308" t="s">
        <v>15</v>
      </c>
      <c r="B703" s="1396" t="s">
        <v>913</v>
      </c>
      <c r="C703" s="1388" t="s">
        <v>11</v>
      </c>
      <c r="D703" s="407" t="s">
        <v>10</v>
      </c>
      <c r="E703" s="52">
        <v>5</v>
      </c>
      <c r="F703" s="52">
        <v>5</v>
      </c>
      <c r="G703" s="52">
        <v>6</v>
      </c>
      <c r="H703" s="758">
        <v>5</v>
      </c>
      <c r="I703" s="439">
        <f>H703/E703*100</f>
        <v>100</v>
      </c>
      <c r="J703" s="1383" t="s">
        <v>61</v>
      </c>
      <c r="K703" s="632"/>
      <c r="L703" s="632"/>
      <c r="M703" s="632"/>
      <c r="N703" s="632"/>
      <c r="O703" s="632"/>
    </row>
    <row r="704" spans="1:15" ht="15.75" x14ac:dyDescent="0.25">
      <c r="A704" s="1308"/>
      <c r="B704" s="1396"/>
      <c r="C704" s="1389"/>
      <c r="D704" s="407" t="s">
        <v>27</v>
      </c>
      <c r="E704" s="52">
        <v>2</v>
      </c>
      <c r="F704" s="839" t="s">
        <v>11</v>
      </c>
      <c r="G704" s="839" t="s">
        <v>11</v>
      </c>
      <c r="H704" s="758">
        <v>2</v>
      </c>
      <c r="I704" s="439">
        <f>H704/E704*100</f>
        <v>100</v>
      </c>
      <c r="J704" s="1384"/>
      <c r="K704" s="632"/>
      <c r="L704" s="632"/>
      <c r="M704" s="632"/>
      <c r="N704" s="632"/>
      <c r="O704" s="632"/>
    </row>
    <row r="705" spans="1:15" ht="15.75" x14ac:dyDescent="0.25">
      <c r="A705" s="1308" t="s">
        <v>16</v>
      </c>
      <c r="B705" s="1400" t="s">
        <v>914</v>
      </c>
      <c r="C705" s="1388" t="s">
        <v>11</v>
      </c>
      <c r="D705" s="407" t="s">
        <v>10</v>
      </c>
      <c r="E705" s="52" t="s">
        <v>11</v>
      </c>
      <c r="F705" s="52" t="s">
        <v>11</v>
      </c>
      <c r="G705" s="52" t="s">
        <v>11</v>
      </c>
      <c r="H705" s="52" t="s">
        <v>11</v>
      </c>
      <c r="I705" s="52" t="s">
        <v>11</v>
      </c>
      <c r="J705" s="1383" t="s">
        <v>61</v>
      </c>
      <c r="K705" s="632"/>
      <c r="L705" s="632"/>
      <c r="M705" s="632"/>
      <c r="N705" s="632"/>
      <c r="O705" s="632"/>
    </row>
    <row r="706" spans="1:15" ht="15.75" x14ac:dyDescent="0.25">
      <c r="A706" s="1308"/>
      <c r="B706" s="1402"/>
      <c r="C706" s="1389"/>
      <c r="D706" s="407" t="s">
        <v>27</v>
      </c>
      <c r="E706" s="52" t="s">
        <v>11</v>
      </c>
      <c r="F706" s="52" t="s">
        <v>11</v>
      </c>
      <c r="G706" s="52" t="s">
        <v>11</v>
      </c>
      <c r="H706" s="52" t="s">
        <v>11</v>
      </c>
      <c r="I706" s="52" t="s">
        <v>11</v>
      </c>
      <c r="J706" s="1384"/>
      <c r="K706" s="632"/>
      <c r="L706" s="632"/>
      <c r="M706" s="632"/>
      <c r="N706" s="632"/>
      <c r="O706" s="632"/>
    </row>
    <row r="707" spans="1:15" ht="15.75" customHeight="1" x14ac:dyDescent="0.25">
      <c r="A707" s="1308" t="s">
        <v>276</v>
      </c>
      <c r="B707" s="1400" t="s">
        <v>915</v>
      </c>
      <c r="C707" s="1388" t="s">
        <v>11</v>
      </c>
      <c r="D707" s="407" t="s">
        <v>10</v>
      </c>
      <c r="E707" s="52">
        <v>30</v>
      </c>
      <c r="F707" s="839">
        <v>30</v>
      </c>
      <c r="G707" s="839">
        <v>30</v>
      </c>
      <c r="H707" s="758">
        <v>30</v>
      </c>
      <c r="I707" s="439">
        <f>H707/E707*100</f>
        <v>100</v>
      </c>
      <c r="J707" s="1383" t="s">
        <v>61</v>
      </c>
      <c r="K707" s="632"/>
      <c r="L707" s="632"/>
      <c r="M707" s="632"/>
      <c r="N707" s="632"/>
      <c r="O707" s="632"/>
    </row>
    <row r="708" spans="1:15" ht="36" customHeight="1" x14ac:dyDescent="0.25">
      <c r="A708" s="1308"/>
      <c r="B708" s="1402"/>
      <c r="C708" s="1389"/>
      <c r="D708" s="407" t="s">
        <v>27</v>
      </c>
      <c r="E708" s="52"/>
      <c r="F708" s="52" t="s">
        <v>11</v>
      </c>
      <c r="G708" s="52" t="s">
        <v>11</v>
      </c>
      <c r="H708" s="52" t="s">
        <v>11</v>
      </c>
      <c r="I708" s="52" t="s">
        <v>11</v>
      </c>
      <c r="J708" s="1384"/>
      <c r="K708" s="632"/>
      <c r="L708" s="632"/>
      <c r="M708" s="632"/>
      <c r="N708" s="632"/>
      <c r="O708" s="632"/>
    </row>
    <row r="709" spans="1:15" ht="15.75" customHeight="1" x14ac:dyDescent="0.25">
      <c r="A709" s="1308" t="s">
        <v>846</v>
      </c>
      <c r="B709" s="1400" t="s">
        <v>916</v>
      </c>
      <c r="C709" s="1447" t="s">
        <v>59</v>
      </c>
      <c r="D709" s="407" t="s">
        <v>10</v>
      </c>
      <c r="E709" s="52">
        <v>30</v>
      </c>
      <c r="F709" s="52">
        <v>30</v>
      </c>
      <c r="G709" s="52">
        <v>30</v>
      </c>
      <c r="H709" s="758">
        <v>30</v>
      </c>
      <c r="I709" s="439">
        <f>H709/E709*100</f>
        <v>100</v>
      </c>
      <c r="J709" s="1383" t="s">
        <v>1390</v>
      </c>
      <c r="K709" s="632"/>
      <c r="L709" s="632"/>
      <c r="M709" s="632"/>
      <c r="N709" s="632"/>
      <c r="O709" s="632"/>
    </row>
    <row r="710" spans="1:15" ht="22.5" customHeight="1" x14ac:dyDescent="0.25">
      <c r="A710" s="1308"/>
      <c r="B710" s="1402"/>
      <c r="C710" s="1448"/>
      <c r="D710" s="407" t="s">
        <v>27</v>
      </c>
      <c r="E710" s="52" t="s">
        <v>11</v>
      </c>
      <c r="F710" s="52" t="s">
        <v>11</v>
      </c>
      <c r="G710" s="52" t="s">
        <v>11</v>
      </c>
      <c r="H710" s="52" t="s">
        <v>11</v>
      </c>
      <c r="I710" s="52" t="s">
        <v>11</v>
      </c>
      <c r="J710" s="1384"/>
      <c r="K710" s="632"/>
      <c r="L710" s="632"/>
      <c r="M710" s="632"/>
      <c r="N710" s="632"/>
      <c r="O710" s="632"/>
    </row>
    <row r="711" spans="1:15" ht="44.25" customHeight="1" x14ac:dyDescent="0.25">
      <c r="A711" s="1308" t="s">
        <v>848</v>
      </c>
      <c r="B711" s="1400" t="s">
        <v>1271</v>
      </c>
      <c r="C711" s="1388" t="s">
        <v>11</v>
      </c>
      <c r="D711" s="407" t="s">
        <v>10</v>
      </c>
      <c r="E711" s="52">
        <v>5</v>
      </c>
      <c r="F711" s="52">
        <v>5</v>
      </c>
      <c r="G711" s="52">
        <v>6</v>
      </c>
      <c r="H711" s="758">
        <v>4.3</v>
      </c>
      <c r="I711" s="439">
        <f>H711/E711*100</f>
        <v>86</v>
      </c>
      <c r="J711" s="1383" t="s">
        <v>1390</v>
      </c>
      <c r="K711" s="632"/>
      <c r="L711" s="632"/>
      <c r="M711" s="632"/>
      <c r="N711" s="632"/>
      <c r="O711" s="632"/>
    </row>
    <row r="712" spans="1:15" ht="18" customHeight="1" x14ac:dyDescent="0.25">
      <c r="A712" s="1308"/>
      <c r="B712" s="1402"/>
      <c r="C712" s="1389"/>
      <c r="D712" s="407" t="s">
        <v>27</v>
      </c>
      <c r="E712" s="52">
        <v>5</v>
      </c>
      <c r="F712" s="52" t="s">
        <v>11</v>
      </c>
      <c r="G712" s="52" t="s">
        <v>11</v>
      </c>
      <c r="H712" s="758">
        <v>5</v>
      </c>
      <c r="I712" s="439">
        <f>H712/E712*100</f>
        <v>100</v>
      </c>
      <c r="J712" s="1384"/>
      <c r="K712" s="632"/>
      <c r="L712" s="632"/>
      <c r="M712" s="632"/>
      <c r="N712" s="632"/>
      <c r="O712" s="632"/>
    </row>
    <row r="713" spans="1:15" ht="15.75" customHeight="1" x14ac:dyDescent="0.25">
      <c r="A713" s="1308" t="s">
        <v>850</v>
      </c>
      <c r="B713" s="1400" t="s">
        <v>917</v>
      </c>
      <c r="C713" s="1388" t="s">
        <v>11</v>
      </c>
      <c r="D713" s="407" t="s">
        <v>10</v>
      </c>
      <c r="E713" s="52" t="s">
        <v>11</v>
      </c>
      <c r="F713" s="52" t="s">
        <v>11</v>
      </c>
      <c r="G713" s="52" t="s">
        <v>11</v>
      </c>
      <c r="H713" s="52" t="s">
        <v>11</v>
      </c>
      <c r="I713" s="52" t="s">
        <v>11</v>
      </c>
      <c r="J713" s="1383" t="s">
        <v>98</v>
      </c>
      <c r="K713" s="632"/>
      <c r="L713" s="632"/>
      <c r="M713" s="632"/>
      <c r="N713" s="632"/>
      <c r="O713" s="632"/>
    </row>
    <row r="714" spans="1:15" ht="15.75" customHeight="1" x14ac:dyDescent="0.25">
      <c r="A714" s="1308"/>
      <c r="B714" s="1402"/>
      <c r="C714" s="1389"/>
      <c r="D714" s="407" t="s">
        <v>27</v>
      </c>
      <c r="E714" s="52" t="s">
        <v>11</v>
      </c>
      <c r="F714" s="52" t="s">
        <v>11</v>
      </c>
      <c r="G714" s="52" t="s">
        <v>11</v>
      </c>
      <c r="H714" s="52" t="s">
        <v>11</v>
      </c>
      <c r="I714" s="52" t="s">
        <v>11</v>
      </c>
      <c r="J714" s="1384"/>
      <c r="K714" s="632"/>
      <c r="L714" s="632"/>
      <c r="M714" s="632"/>
      <c r="N714" s="632"/>
      <c r="O714" s="632"/>
    </row>
    <row r="715" spans="1:15" ht="15.75" customHeight="1" x14ac:dyDescent="0.25">
      <c r="A715" s="1308" t="s">
        <v>852</v>
      </c>
      <c r="B715" s="1396" t="s">
        <v>1272</v>
      </c>
      <c r="C715" s="1388" t="s">
        <v>11</v>
      </c>
      <c r="D715" s="407" t="s">
        <v>10</v>
      </c>
      <c r="E715" s="52" t="s">
        <v>11</v>
      </c>
      <c r="F715" s="52" t="s">
        <v>11</v>
      </c>
      <c r="G715" s="52" t="s">
        <v>11</v>
      </c>
      <c r="H715" s="52" t="s">
        <v>11</v>
      </c>
      <c r="I715" s="52" t="s">
        <v>11</v>
      </c>
      <c r="J715" s="1383" t="s">
        <v>98</v>
      </c>
      <c r="K715" s="632"/>
      <c r="L715" s="632"/>
      <c r="M715" s="632"/>
      <c r="N715" s="632"/>
      <c r="O715" s="632"/>
    </row>
    <row r="716" spans="1:15" ht="35.25" customHeight="1" x14ac:dyDescent="0.25">
      <c r="A716" s="1308"/>
      <c r="B716" s="1396"/>
      <c r="C716" s="1389"/>
      <c r="D716" s="407" t="s">
        <v>27</v>
      </c>
      <c r="E716" s="52" t="s">
        <v>11</v>
      </c>
      <c r="F716" s="52" t="s">
        <v>11</v>
      </c>
      <c r="G716" s="52" t="s">
        <v>11</v>
      </c>
      <c r="H716" s="52" t="s">
        <v>11</v>
      </c>
      <c r="I716" s="52" t="s">
        <v>11</v>
      </c>
      <c r="J716" s="1384"/>
      <c r="K716" s="632"/>
      <c r="L716" s="632"/>
      <c r="M716" s="632"/>
      <c r="N716" s="632"/>
      <c r="O716" s="632"/>
    </row>
    <row r="717" spans="1:15" ht="15.75" customHeight="1" x14ac:dyDescent="0.25">
      <c r="A717" s="1308" t="s">
        <v>43</v>
      </c>
      <c r="B717" s="1444" t="s">
        <v>918</v>
      </c>
      <c r="C717" s="1388" t="s">
        <v>11</v>
      </c>
      <c r="D717" s="407" t="s">
        <v>10</v>
      </c>
      <c r="E717" s="52" t="s">
        <v>11</v>
      </c>
      <c r="F717" s="52" t="s">
        <v>11</v>
      </c>
      <c r="G717" s="52" t="s">
        <v>11</v>
      </c>
      <c r="H717" s="52" t="s">
        <v>11</v>
      </c>
      <c r="I717" s="52" t="s">
        <v>11</v>
      </c>
      <c r="J717" s="1383" t="s">
        <v>98</v>
      </c>
      <c r="K717" s="632"/>
      <c r="L717" s="632"/>
      <c r="M717" s="632"/>
      <c r="N717" s="632"/>
      <c r="O717" s="632"/>
    </row>
    <row r="718" spans="1:15" ht="54.75" customHeight="1" x14ac:dyDescent="0.25">
      <c r="A718" s="1308"/>
      <c r="B718" s="1445"/>
      <c r="C718" s="1389"/>
      <c r="D718" s="407" t="s">
        <v>27</v>
      </c>
      <c r="E718" s="52" t="s">
        <v>11</v>
      </c>
      <c r="F718" s="52" t="s">
        <v>11</v>
      </c>
      <c r="G718" s="52" t="s">
        <v>11</v>
      </c>
      <c r="H718" s="52" t="s">
        <v>11</v>
      </c>
      <c r="I718" s="52" t="s">
        <v>11</v>
      </c>
      <c r="J718" s="1384"/>
      <c r="K718" s="632"/>
      <c r="L718" s="632"/>
      <c r="M718" s="632"/>
      <c r="N718" s="632"/>
      <c r="O718" s="632"/>
    </row>
    <row r="719" spans="1:15" ht="15.75" customHeight="1" x14ac:dyDescent="0.25">
      <c r="A719" s="1308" t="s">
        <v>25</v>
      </c>
      <c r="B719" s="1400" t="s">
        <v>1273</v>
      </c>
      <c r="C719" s="1388" t="s">
        <v>11</v>
      </c>
      <c r="D719" s="407" t="s">
        <v>10</v>
      </c>
      <c r="E719" s="52" t="s">
        <v>11</v>
      </c>
      <c r="F719" s="52" t="s">
        <v>11</v>
      </c>
      <c r="G719" s="52" t="s">
        <v>11</v>
      </c>
      <c r="H719" s="52" t="s">
        <v>11</v>
      </c>
      <c r="I719" s="52" t="s">
        <v>11</v>
      </c>
      <c r="J719" s="1383" t="s">
        <v>98</v>
      </c>
      <c r="K719" s="632"/>
      <c r="L719" s="632"/>
      <c r="M719" s="632"/>
      <c r="N719" s="632"/>
      <c r="O719" s="632"/>
    </row>
    <row r="720" spans="1:15" ht="51" customHeight="1" x14ac:dyDescent="0.25">
      <c r="A720" s="1308"/>
      <c r="B720" s="1402"/>
      <c r="C720" s="1389"/>
      <c r="D720" s="407" t="s">
        <v>27</v>
      </c>
      <c r="E720" s="52" t="s">
        <v>11</v>
      </c>
      <c r="F720" s="52" t="s">
        <v>11</v>
      </c>
      <c r="G720" s="52" t="s">
        <v>11</v>
      </c>
      <c r="H720" s="52" t="s">
        <v>11</v>
      </c>
      <c r="I720" s="52" t="s">
        <v>11</v>
      </c>
      <c r="J720" s="1384"/>
      <c r="K720" s="632"/>
      <c r="L720" s="632"/>
      <c r="M720" s="632"/>
      <c r="N720" s="632"/>
      <c r="O720" s="632"/>
    </row>
    <row r="721" spans="1:15" ht="15.75" customHeight="1" x14ac:dyDescent="0.25">
      <c r="A721" s="1308" t="s">
        <v>28</v>
      </c>
      <c r="B721" s="1400" t="s">
        <v>919</v>
      </c>
      <c r="C721" s="1388" t="s">
        <v>11</v>
      </c>
      <c r="D721" s="407" t="s">
        <v>10</v>
      </c>
      <c r="E721" s="52" t="s">
        <v>11</v>
      </c>
      <c r="F721" s="52" t="s">
        <v>11</v>
      </c>
      <c r="G721" s="52" t="s">
        <v>11</v>
      </c>
      <c r="H721" s="52" t="s">
        <v>11</v>
      </c>
      <c r="I721" s="52" t="s">
        <v>11</v>
      </c>
      <c r="J721" s="1383" t="s">
        <v>98</v>
      </c>
      <c r="K721" s="632"/>
      <c r="L721" s="632"/>
      <c r="M721" s="632"/>
      <c r="N721" s="632"/>
      <c r="O721" s="632"/>
    </row>
    <row r="722" spans="1:15" ht="32.25" customHeight="1" x14ac:dyDescent="0.25">
      <c r="A722" s="1308"/>
      <c r="B722" s="1402"/>
      <c r="C722" s="1389"/>
      <c r="D722" s="407" t="s">
        <v>27</v>
      </c>
      <c r="E722" s="52" t="s">
        <v>11</v>
      </c>
      <c r="F722" s="52" t="s">
        <v>11</v>
      </c>
      <c r="G722" s="52" t="s">
        <v>11</v>
      </c>
      <c r="H722" s="52" t="s">
        <v>11</v>
      </c>
      <c r="I722" s="52" t="s">
        <v>11</v>
      </c>
      <c r="J722" s="1384"/>
      <c r="K722" s="632"/>
      <c r="L722" s="632"/>
      <c r="M722" s="632"/>
      <c r="N722" s="632"/>
      <c r="O722" s="632"/>
    </row>
    <row r="723" spans="1:15" ht="15.75" customHeight="1" x14ac:dyDescent="0.25">
      <c r="A723" s="1308" t="s">
        <v>29</v>
      </c>
      <c r="B723" s="1400" t="s">
        <v>920</v>
      </c>
      <c r="C723" s="1388" t="s">
        <v>11</v>
      </c>
      <c r="D723" s="407" t="s">
        <v>10</v>
      </c>
      <c r="E723" s="52" t="s">
        <v>11</v>
      </c>
      <c r="F723" s="52" t="s">
        <v>11</v>
      </c>
      <c r="G723" s="52" t="s">
        <v>11</v>
      </c>
      <c r="H723" s="52" t="s">
        <v>11</v>
      </c>
      <c r="I723" s="52" t="s">
        <v>11</v>
      </c>
      <c r="J723" s="1383" t="s">
        <v>98</v>
      </c>
      <c r="K723" s="632"/>
      <c r="L723" s="632"/>
      <c r="M723" s="632"/>
      <c r="N723" s="632"/>
      <c r="O723" s="632"/>
    </row>
    <row r="724" spans="1:15" ht="42" customHeight="1" x14ac:dyDescent="0.25">
      <c r="A724" s="1308"/>
      <c r="B724" s="1401"/>
      <c r="C724" s="1389"/>
      <c r="D724" s="407" t="s">
        <v>27</v>
      </c>
      <c r="E724" s="52" t="s">
        <v>11</v>
      </c>
      <c r="F724" s="52" t="s">
        <v>11</v>
      </c>
      <c r="G724" s="52" t="s">
        <v>11</v>
      </c>
      <c r="H724" s="52" t="s">
        <v>11</v>
      </c>
      <c r="I724" s="52" t="s">
        <v>11</v>
      </c>
      <c r="J724" s="1384"/>
      <c r="K724" s="632"/>
      <c r="L724" s="632"/>
      <c r="M724" s="632"/>
      <c r="N724" s="632"/>
      <c r="O724" s="632"/>
    </row>
    <row r="725" spans="1:15" ht="15.75" customHeight="1" x14ac:dyDescent="0.25">
      <c r="A725" s="1391" t="s">
        <v>34</v>
      </c>
      <c r="B725" s="1446" t="s">
        <v>921</v>
      </c>
      <c r="C725" s="1388" t="s">
        <v>11</v>
      </c>
      <c r="D725" s="652" t="s">
        <v>10</v>
      </c>
      <c r="E725" s="220">
        <f>E727+E734</f>
        <v>17</v>
      </c>
      <c r="F725" s="220">
        <f>F727+F734</f>
        <v>17</v>
      </c>
      <c r="G725" s="220">
        <f>G727+G734</f>
        <v>19.5</v>
      </c>
      <c r="H725" s="220">
        <f>H727+H734</f>
        <v>17</v>
      </c>
      <c r="I725" s="220">
        <f>H725/E725*100</f>
        <v>100</v>
      </c>
      <c r="J725" s="1383" t="s">
        <v>61</v>
      </c>
      <c r="K725" s="632"/>
      <c r="L725" s="632"/>
      <c r="M725" s="632"/>
      <c r="N725" s="632"/>
      <c r="O725" s="632"/>
    </row>
    <row r="726" spans="1:15" ht="38.25" customHeight="1" x14ac:dyDescent="0.25">
      <c r="A726" s="1391"/>
      <c r="B726" s="1446"/>
      <c r="C726" s="1389"/>
      <c r="D726" s="652" t="s">
        <v>27</v>
      </c>
      <c r="E726" s="220" t="s">
        <v>11</v>
      </c>
      <c r="F726" s="220" t="s">
        <v>11</v>
      </c>
      <c r="G726" s="220" t="s">
        <v>11</v>
      </c>
      <c r="H726" s="220" t="s">
        <v>11</v>
      </c>
      <c r="I726" s="220" t="s">
        <v>11</v>
      </c>
      <c r="J726" s="1384"/>
      <c r="K726" s="632"/>
      <c r="L726" s="632"/>
      <c r="M726" s="632"/>
      <c r="N726" s="632"/>
      <c r="O726" s="632"/>
    </row>
    <row r="727" spans="1:15" ht="21" customHeight="1" x14ac:dyDescent="0.25">
      <c r="A727" s="1308" t="s">
        <v>72</v>
      </c>
      <c r="B727" s="1396" t="s">
        <v>1274</v>
      </c>
      <c r="C727" s="1388" t="s">
        <v>11</v>
      </c>
      <c r="D727" s="407" t="s">
        <v>10</v>
      </c>
      <c r="E727" s="758">
        <v>5</v>
      </c>
      <c r="F727" s="839">
        <v>5</v>
      </c>
      <c r="G727" s="52">
        <v>6.5</v>
      </c>
      <c r="H727" s="758">
        <v>5</v>
      </c>
      <c r="I727" s="439">
        <f>E727/H727*100</f>
        <v>100</v>
      </c>
      <c r="J727" s="1383" t="s">
        <v>1390</v>
      </c>
      <c r="K727" s="632"/>
      <c r="L727" s="632"/>
      <c r="M727" s="632"/>
      <c r="N727" s="632"/>
      <c r="O727" s="632"/>
    </row>
    <row r="728" spans="1:15" ht="29.25" customHeight="1" x14ac:dyDescent="0.25">
      <c r="A728" s="1308"/>
      <c r="B728" s="1396"/>
      <c r="C728" s="1389"/>
      <c r="D728" s="407" t="s">
        <v>27</v>
      </c>
      <c r="E728" s="758" t="s">
        <v>11</v>
      </c>
      <c r="F728" s="758" t="s">
        <v>11</v>
      </c>
      <c r="G728" s="758" t="s">
        <v>11</v>
      </c>
      <c r="H728" s="758" t="s">
        <v>11</v>
      </c>
      <c r="I728" s="441" t="s">
        <v>11</v>
      </c>
      <c r="J728" s="1384"/>
      <c r="K728" s="632"/>
      <c r="L728" s="632"/>
      <c r="M728" s="632"/>
      <c r="N728" s="632"/>
      <c r="O728" s="632"/>
    </row>
    <row r="729" spans="1:15" ht="22.5" customHeight="1" x14ac:dyDescent="0.25">
      <c r="A729" s="1308" t="s">
        <v>73</v>
      </c>
      <c r="B729" s="1396" t="s">
        <v>1275</v>
      </c>
      <c r="C729" s="1388" t="s">
        <v>11</v>
      </c>
      <c r="D729" s="407" t="s">
        <v>10</v>
      </c>
      <c r="E729" s="758" t="s">
        <v>11</v>
      </c>
      <c r="F729" s="758" t="s">
        <v>11</v>
      </c>
      <c r="G729" s="758" t="s">
        <v>11</v>
      </c>
      <c r="H729" s="758" t="s">
        <v>11</v>
      </c>
      <c r="I729" s="441" t="s">
        <v>11</v>
      </c>
      <c r="J729" s="1383" t="s">
        <v>98</v>
      </c>
      <c r="K729" s="632"/>
      <c r="L729" s="632"/>
      <c r="M729" s="632"/>
      <c r="N729" s="632"/>
      <c r="O729" s="632"/>
    </row>
    <row r="730" spans="1:15" ht="39" customHeight="1" x14ac:dyDescent="0.25">
      <c r="A730" s="1308"/>
      <c r="B730" s="1396"/>
      <c r="C730" s="1389"/>
      <c r="D730" s="407" t="s">
        <v>27</v>
      </c>
      <c r="E730" s="758" t="s">
        <v>11</v>
      </c>
      <c r="F730" s="758" t="s">
        <v>11</v>
      </c>
      <c r="G730" s="758" t="s">
        <v>11</v>
      </c>
      <c r="H730" s="758" t="s">
        <v>11</v>
      </c>
      <c r="I730" s="441" t="s">
        <v>11</v>
      </c>
      <c r="J730" s="1384"/>
      <c r="K730" s="632"/>
      <c r="L730" s="632"/>
      <c r="M730" s="632"/>
      <c r="N730" s="632"/>
      <c r="O730" s="632"/>
    </row>
    <row r="731" spans="1:15" ht="15.75" x14ac:dyDescent="0.25">
      <c r="A731" s="1308" t="s">
        <v>77</v>
      </c>
      <c r="B731" s="1439" t="s">
        <v>1276</v>
      </c>
      <c r="C731" s="1450" t="s">
        <v>59</v>
      </c>
      <c r="D731" s="407" t="s">
        <v>10</v>
      </c>
      <c r="E731" s="758" t="s">
        <v>11</v>
      </c>
      <c r="F731" s="839" t="s">
        <v>11</v>
      </c>
      <c r="G731" s="839" t="s">
        <v>11</v>
      </c>
      <c r="H731" s="52" t="s">
        <v>11</v>
      </c>
      <c r="I731" s="439" t="s">
        <v>11</v>
      </c>
      <c r="J731" s="1469" t="s">
        <v>98</v>
      </c>
      <c r="K731" s="632"/>
      <c r="L731" s="632"/>
      <c r="M731" s="632"/>
      <c r="N731" s="632"/>
      <c r="O731" s="632"/>
    </row>
    <row r="732" spans="1:15" ht="15.75" x14ac:dyDescent="0.25">
      <c r="A732" s="1308"/>
      <c r="B732" s="1449"/>
      <c r="C732" s="1451"/>
      <c r="D732" s="840" t="s">
        <v>909</v>
      </c>
      <c r="E732" s="758" t="s">
        <v>11</v>
      </c>
      <c r="F732" s="839" t="s">
        <v>11</v>
      </c>
      <c r="G732" s="839" t="s">
        <v>11</v>
      </c>
      <c r="H732" s="758" t="s">
        <v>11</v>
      </c>
      <c r="I732" s="439" t="s">
        <v>11</v>
      </c>
      <c r="J732" s="1469"/>
      <c r="K732" s="632"/>
      <c r="L732" s="632"/>
      <c r="M732" s="632"/>
      <c r="N732" s="632"/>
      <c r="O732" s="632"/>
    </row>
    <row r="733" spans="1:15" ht="15.75" x14ac:dyDescent="0.25">
      <c r="A733" s="1308"/>
      <c r="B733" s="1440"/>
      <c r="C733" s="1452"/>
      <c r="D733" s="840" t="s">
        <v>910</v>
      </c>
      <c r="E733" s="758" t="s">
        <v>11</v>
      </c>
      <c r="F733" s="839" t="s">
        <v>11</v>
      </c>
      <c r="G733" s="839" t="s">
        <v>11</v>
      </c>
      <c r="H733" s="758" t="s">
        <v>11</v>
      </c>
      <c r="I733" s="439" t="s">
        <v>11</v>
      </c>
      <c r="J733" s="1384"/>
      <c r="K733" s="632"/>
      <c r="L733" s="632"/>
      <c r="M733" s="632"/>
      <c r="N733" s="632"/>
      <c r="O733" s="632"/>
    </row>
    <row r="734" spans="1:15" ht="36" x14ac:dyDescent="0.25">
      <c r="A734" s="788" t="s">
        <v>83</v>
      </c>
      <c r="B734" s="841" t="s">
        <v>922</v>
      </c>
      <c r="C734" s="735" t="s">
        <v>11</v>
      </c>
      <c r="D734" s="407" t="s">
        <v>10</v>
      </c>
      <c r="E734" s="758">
        <v>12</v>
      </c>
      <c r="F734" s="839">
        <v>12</v>
      </c>
      <c r="G734" s="839">
        <v>13</v>
      </c>
      <c r="H734" s="52">
        <v>12</v>
      </c>
      <c r="I734" s="839">
        <f>H734/E734*100</f>
        <v>100</v>
      </c>
      <c r="J734" s="842" t="s">
        <v>61</v>
      </c>
      <c r="K734" s="632"/>
      <c r="L734" s="632"/>
      <c r="M734" s="632"/>
      <c r="N734" s="632"/>
      <c r="O734" s="632"/>
    </row>
    <row r="735" spans="1:15" ht="15.75" customHeight="1" x14ac:dyDescent="0.25">
      <c r="A735" s="1308" t="s">
        <v>44</v>
      </c>
      <c r="B735" s="1453" t="s">
        <v>923</v>
      </c>
      <c r="C735" s="1383" t="s">
        <v>11</v>
      </c>
      <c r="D735" s="407" t="s">
        <v>10</v>
      </c>
      <c r="E735" s="758" t="s">
        <v>11</v>
      </c>
      <c r="F735" s="839" t="s">
        <v>11</v>
      </c>
      <c r="G735" s="839" t="s">
        <v>11</v>
      </c>
      <c r="H735" s="52" t="s">
        <v>11</v>
      </c>
      <c r="I735" s="839" t="s">
        <v>11</v>
      </c>
      <c r="J735" s="1383" t="s">
        <v>98</v>
      </c>
      <c r="K735" s="632"/>
      <c r="L735" s="632"/>
      <c r="M735" s="632"/>
      <c r="N735" s="632"/>
      <c r="O735" s="632"/>
    </row>
    <row r="736" spans="1:15" ht="32.25" customHeight="1" x14ac:dyDescent="0.25">
      <c r="A736" s="1308"/>
      <c r="B736" s="1454"/>
      <c r="C736" s="1384"/>
      <c r="D736" s="407" t="s">
        <v>27</v>
      </c>
      <c r="E736" s="758" t="s">
        <v>11</v>
      </c>
      <c r="F736" s="839" t="s">
        <v>11</v>
      </c>
      <c r="G736" s="839" t="s">
        <v>11</v>
      </c>
      <c r="H736" s="52" t="s">
        <v>11</v>
      </c>
      <c r="I736" s="839" t="s">
        <v>11</v>
      </c>
      <c r="J736" s="1384"/>
      <c r="K736" s="632"/>
      <c r="L736" s="632"/>
      <c r="M736" s="632"/>
      <c r="N736" s="632"/>
      <c r="O736" s="632"/>
    </row>
    <row r="737" spans="1:15" ht="18.75" customHeight="1" x14ac:dyDescent="0.25">
      <c r="A737" s="1308" t="s">
        <v>54</v>
      </c>
      <c r="B737" s="1439" t="s">
        <v>924</v>
      </c>
      <c r="C737" s="1383" t="s">
        <v>11</v>
      </c>
      <c r="D737" s="407" t="s">
        <v>10</v>
      </c>
      <c r="E737" s="758" t="s">
        <v>11</v>
      </c>
      <c r="F737" s="839" t="s">
        <v>11</v>
      </c>
      <c r="G737" s="839" t="s">
        <v>11</v>
      </c>
      <c r="H737" s="52" t="s">
        <v>11</v>
      </c>
      <c r="I737" s="839" t="s">
        <v>11</v>
      </c>
      <c r="J737" s="1383" t="s">
        <v>98</v>
      </c>
      <c r="K737" s="632"/>
      <c r="L737" s="632"/>
      <c r="M737" s="632"/>
      <c r="N737" s="632"/>
      <c r="O737" s="632"/>
    </row>
    <row r="738" spans="1:15" ht="42.75" customHeight="1" x14ac:dyDescent="0.25">
      <c r="A738" s="1308"/>
      <c r="B738" s="1440"/>
      <c r="C738" s="1384"/>
      <c r="D738" s="407" t="s">
        <v>27</v>
      </c>
      <c r="E738" s="758" t="s">
        <v>11</v>
      </c>
      <c r="F738" s="839" t="s">
        <v>11</v>
      </c>
      <c r="G738" s="839" t="s">
        <v>11</v>
      </c>
      <c r="H738" s="52" t="s">
        <v>11</v>
      </c>
      <c r="I738" s="839" t="s">
        <v>11</v>
      </c>
      <c r="J738" s="1384"/>
      <c r="K738" s="632"/>
      <c r="L738" s="632"/>
      <c r="M738" s="632"/>
      <c r="N738" s="632"/>
      <c r="O738" s="632"/>
    </row>
    <row r="739" spans="1:15" ht="15.75" customHeight="1" x14ac:dyDescent="0.25">
      <c r="A739" s="1308" t="s">
        <v>55</v>
      </c>
      <c r="B739" s="1439" t="s">
        <v>925</v>
      </c>
      <c r="C739" s="1383" t="s">
        <v>11</v>
      </c>
      <c r="D739" s="407" t="s">
        <v>10</v>
      </c>
      <c r="E739" s="758" t="s">
        <v>11</v>
      </c>
      <c r="F739" s="839" t="s">
        <v>11</v>
      </c>
      <c r="G739" s="839" t="s">
        <v>11</v>
      </c>
      <c r="H739" s="52" t="s">
        <v>11</v>
      </c>
      <c r="I739" s="839" t="s">
        <v>11</v>
      </c>
      <c r="J739" s="1383" t="s">
        <v>98</v>
      </c>
      <c r="K739" s="632"/>
      <c r="L739" s="632"/>
      <c r="M739" s="632"/>
      <c r="N739" s="632"/>
      <c r="O739" s="632"/>
    </row>
    <row r="740" spans="1:15" ht="19.5" customHeight="1" x14ac:dyDescent="0.25">
      <c r="A740" s="1308"/>
      <c r="B740" s="1440"/>
      <c r="C740" s="1384"/>
      <c r="D740" s="407" t="s">
        <v>27</v>
      </c>
      <c r="E740" s="758" t="s">
        <v>11</v>
      </c>
      <c r="F740" s="839" t="s">
        <v>11</v>
      </c>
      <c r="G740" s="839" t="s">
        <v>11</v>
      </c>
      <c r="H740" s="52" t="s">
        <v>11</v>
      </c>
      <c r="I740" s="839" t="s">
        <v>11</v>
      </c>
      <c r="J740" s="1384"/>
      <c r="K740" s="632"/>
      <c r="L740" s="632"/>
      <c r="M740" s="632"/>
      <c r="N740" s="632"/>
      <c r="O740" s="632"/>
    </row>
    <row r="741" spans="1:15" ht="15.75" x14ac:dyDescent="0.25">
      <c r="A741" s="700"/>
      <c r="B741" s="500"/>
      <c r="C741" s="702"/>
      <c r="D741" s="703"/>
      <c r="E741" s="704"/>
      <c r="F741" s="704"/>
      <c r="G741" s="704"/>
      <c r="H741" s="704"/>
      <c r="I741" s="705"/>
      <c r="J741" s="843"/>
      <c r="K741" s="632"/>
      <c r="L741" s="632"/>
      <c r="M741" s="632"/>
      <c r="N741" s="632"/>
      <c r="O741" s="632"/>
    </row>
    <row r="742" spans="1:15" ht="15.75" x14ac:dyDescent="0.25">
      <c r="A742" s="1287" t="s">
        <v>18</v>
      </c>
      <c r="B742" s="1287"/>
      <c r="C742" s="1287"/>
      <c r="D742" s="1287"/>
      <c r="E742" s="1287"/>
      <c r="F742" s="1287"/>
      <c r="G742" s="1287"/>
      <c r="H742" s="1287"/>
      <c r="I742" s="1287"/>
      <c r="J742" s="671"/>
      <c r="K742" s="632"/>
      <c r="L742" s="632"/>
      <c r="M742" s="632"/>
      <c r="N742" s="632"/>
      <c r="O742" s="632"/>
    </row>
    <row r="743" spans="1:15" x14ac:dyDescent="0.25">
      <c r="A743" s="1308" t="s">
        <v>0</v>
      </c>
      <c r="B743" s="1309" t="s">
        <v>19</v>
      </c>
      <c r="C743" s="1310" t="s">
        <v>20</v>
      </c>
      <c r="D743" s="1311" t="s">
        <v>1416</v>
      </c>
      <c r="E743" s="1312"/>
      <c r="F743" s="1315">
        <v>2023</v>
      </c>
      <c r="G743" s="1316"/>
      <c r="H743" s="1316"/>
      <c r="I743" s="1317"/>
      <c r="J743" s="1310" t="s">
        <v>21</v>
      </c>
      <c r="K743" s="632"/>
      <c r="L743" s="632"/>
      <c r="M743" s="632"/>
      <c r="N743" s="632"/>
      <c r="O743" s="632"/>
    </row>
    <row r="744" spans="1:15" x14ac:dyDescent="0.25">
      <c r="A744" s="1308"/>
      <c r="B744" s="1309"/>
      <c r="C744" s="1310"/>
      <c r="D744" s="1313"/>
      <c r="E744" s="1314"/>
      <c r="F744" s="1310" t="s">
        <v>22</v>
      </c>
      <c r="G744" s="1310"/>
      <c r="H744" s="1278" t="s">
        <v>24</v>
      </c>
      <c r="I744" s="1279"/>
      <c r="J744" s="1310"/>
      <c r="K744" s="632"/>
      <c r="L744" s="632"/>
      <c r="M744" s="632"/>
      <c r="N744" s="632"/>
      <c r="O744" s="632"/>
    </row>
    <row r="745" spans="1:15" ht="15.75" x14ac:dyDescent="0.25">
      <c r="A745" s="707">
        <v>1</v>
      </c>
      <c r="B745" s="790">
        <v>2</v>
      </c>
      <c r="C745" s="844">
        <v>3</v>
      </c>
      <c r="D745" s="1292">
        <v>4</v>
      </c>
      <c r="E745" s="1293"/>
      <c r="F745" s="1294">
        <v>5</v>
      </c>
      <c r="G745" s="1294"/>
      <c r="H745" s="1292">
        <v>6</v>
      </c>
      <c r="I745" s="1293"/>
      <c r="J745" s="792">
        <v>7</v>
      </c>
      <c r="K745" s="632"/>
      <c r="L745" s="632"/>
      <c r="M745" s="632"/>
      <c r="N745" s="632"/>
      <c r="O745" s="632"/>
    </row>
    <row r="746" spans="1:15" ht="38.25" customHeight="1" x14ac:dyDescent="0.25">
      <c r="A746" s="845">
        <v>1</v>
      </c>
      <c r="B746" s="698" t="s">
        <v>926</v>
      </c>
      <c r="C746" s="597" t="s">
        <v>48</v>
      </c>
      <c r="D746" s="1386">
        <v>91</v>
      </c>
      <c r="E746" s="1387"/>
      <c r="F746" s="1403">
        <v>90</v>
      </c>
      <c r="G746" s="1403"/>
      <c r="H746" s="1386">
        <v>115</v>
      </c>
      <c r="I746" s="1387"/>
      <c r="J746" s="735" t="s">
        <v>927</v>
      </c>
      <c r="K746" s="632"/>
      <c r="L746" s="632"/>
      <c r="M746" s="632"/>
      <c r="N746" s="632"/>
      <c r="O746" s="632"/>
    </row>
    <row r="747" spans="1:15" ht="27" customHeight="1" x14ac:dyDescent="0.25">
      <c r="A747" s="845">
        <v>2</v>
      </c>
      <c r="B747" s="698" t="s">
        <v>928</v>
      </c>
      <c r="C747" s="597" t="s">
        <v>50</v>
      </c>
      <c r="D747" s="1429">
        <v>8640</v>
      </c>
      <c r="E747" s="1430"/>
      <c r="F747" s="1431">
        <v>7950</v>
      </c>
      <c r="G747" s="1431"/>
      <c r="H747" s="1429">
        <v>8700</v>
      </c>
      <c r="I747" s="1430"/>
      <c r="J747" s="735" t="s">
        <v>927</v>
      </c>
      <c r="K747" s="632"/>
      <c r="L747" s="632"/>
      <c r="M747" s="632"/>
      <c r="N747" s="632"/>
      <c r="O747" s="632"/>
    </row>
    <row r="748" spans="1:15" ht="39" x14ac:dyDescent="0.25">
      <c r="A748" s="845">
        <v>3</v>
      </c>
      <c r="B748" s="698" t="s">
        <v>930</v>
      </c>
      <c r="C748" s="597" t="s">
        <v>48</v>
      </c>
      <c r="D748" s="1386">
        <v>92</v>
      </c>
      <c r="E748" s="1387"/>
      <c r="F748" s="1386">
        <v>95</v>
      </c>
      <c r="G748" s="1387"/>
      <c r="H748" s="1386">
        <v>93</v>
      </c>
      <c r="I748" s="1387"/>
      <c r="J748" s="735" t="s">
        <v>1516</v>
      </c>
      <c r="K748" s="632"/>
      <c r="L748" s="632"/>
      <c r="M748" s="632"/>
      <c r="N748" s="632"/>
      <c r="O748" s="632"/>
    </row>
    <row r="749" spans="1:15" ht="29.25" customHeight="1" x14ac:dyDescent="0.25">
      <c r="A749" s="845">
        <v>4</v>
      </c>
      <c r="B749" s="698" t="s">
        <v>931</v>
      </c>
      <c r="C749" s="597" t="s">
        <v>50</v>
      </c>
      <c r="D749" s="1429">
        <v>8640</v>
      </c>
      <c r="E749" s="1430"/>
      <c r="F749" s="1429">
        <v>8200</v>
      </c>
      <c r="G749" s="1430"/>
      <c r="H749" s="1429">
        <v>8700</v>
      </c>
      <c r="I749" s="1430"/>
      <c r="J749" s="735" t="s">
        <v>927</v>
      </c>
      <c r="K749" s="632"/>
      <c r="L749" s="632"/>
      <c r="M749" s="632"/>
      <c r="N749" s="632"/>
      <c r="O749" s="632"/>
    </row>
    <row r="750" spans="1:15" ht="26.25" x14ac:dyDescent="0.25">
      <c r="A750" s="845">
        <v>5</v>
      </c>
      <c r="B750" s="698" t="s">
        <v>1616</v>
      </c>
      <c r="C750" s="597" t="s">
        <v>49</v>
      </c>
      <c r="D750" s="1429">
        <v>44</v>
      </c>
      <c r="E750" s="1430"/>
      <c r="F750" s="1429">
        <v>30</v>
      </c>
      <c r="G750" s="1430"/>
      <c r="H750" s="1429">
        <v>58</v>
      </c>
      <c r="I750" s="1430"/>
      <c r="J750" s="735" t="s">
        <v>1617</v>
      </c>
      <c r="K750" s="632"/>
      <c r="L750" s="632"/>
      <c r="M750" s="632"/>
      <c r="N750" s="632"/>
      <c r="O750" s="632"/>
    </row>
    <row r="751" spans="1:15" ht="39" x14ac:dyDescent="0.25">
      <c r="A751" s="845">
        <v>6</v>
      </c>
      <c r="B751" s="698" t="s">
        <v>933</v>
      </c>
      <c r="C751" s="597" t="s">
        <v>49</v>
      </c>
      <c r="D751" s="1429">
        <v>134</v>
      </c>
      <c r="E751" s="1430"/>
      <c r="F751" s="1429">
        <v>47</v>
      </c>
      <c r="G751" s="1430"/>
      <c r="H751" s="1429">
        <v>143</v>
      </c>
      <c r="I751" s="1430"/>
      <c r="J751" s="735" t="s">
        <v>1617</v>
      </c>
      <c r="K751" s="632"/>
      <c r="L751" s="632"/>
      <c r="M751" s="632"/>
      <c r="N751" s="632"/>
      <c r="O751" s="632"/>
    </row>
    <row r="752" spans="1:15" x14ac:dyDescent="0.25">
      <c r="A752" s="632"/>
      <c r="B752" s="632"/>
      <c r="C752" s="632"/>
      <c r="D752" s="632"/>
      <c r="E752" s="632"/>
      <c r="F752" s="632"/>
      <c r="G752" s="632"/>
      <c r="H752" s="633"/>
      <c r="I752" s="632"/>
      <c r="J752" s="632"/>
      <c r="K752" s="632"/>
      <c r="L752" s="632"/>
      <c r="M752" s="632"/>
      <c r="N752" s="632"/>
      <c r="O752" s="632"/>
    </row>
    <row r="753" spans="1:15" x14ac:dyDescent="0.25">
      <c r="A753" s="632" t="s">
        <v>1342</v>
      </c>
      <c r="B753" s="632"/>
      <c r="C753" s="632"/>
      <c r="D753" s="632"/>
      <c r="E753" s="632"/>
      <c r="F753" s="632"/>
      <c r="G753" s="632"/>
      <c r="H753" s="633"/>
      <c r="I753" s="632"/>
      <c r="J753" s="632"/>
      <c r="K753" s="632"/>
      <c r="L753" s="632"/>
      <c r="M753" s="632"/>
      <c r="N753" s="632"/>
      <c r="O753" s="632"/>
    </row>
    <row r="754" spans="1:15" x14ac:dyDescent="0.25">
      <c r="A754" s="632"/>
      <c r="B754" s="632"/>
      <c r="C754" s="632"/>
      <c r="D754" s="632"/>
      <c r="E754" s="632"/>
      <c r="F754" s="632"/>
      <c r="G754" s="632"/>
      <c r="H754" s="633"/>
      <c r="I754" s="632"/>
      <c r="J754" s="632"/>
      <c r="K754" s="632"/>
      <c r="L754" s="632"/>
      <c r="M754" s="632"/>
      <c r="N754" s="632"/>
      <c r="O754" s="632"/>
    </row>
    <row r="755" spans="1:15" ht="51" x14ac:dyDescent="0.25">
      <c r="A755" s="634" t="s">
        <v>0</v>
      </c>
      <c r="B755" s="685" t="s">
        <v>1</v>
      </c>
      <c r="C755" s="636" t="s">
        <v>4</v>
      </c>
      <c r="D755" s="1300" t="s">
        <v>2</v>
      </c>
      <c r="E755" s="1301"/>
      <c r="F755" s="637" t="s">
        <v>5</v>
      </c>
      <c r="G755" s="637" t="s">
        <v>12</v>
      </c>
      <c r="H755" s="637" t="s">
        <v>3</v>
      </c>
      <c r="I755" s="638" t="s">
        <v>6</v>
      </c>
      <c r="J755" s="597" t="s">
        <v>7</v>
      </c>
      <c r="K755" s="632"/>
      <c r="L755" s="632"/>
      <c r="M755" s="632"/>
      <c r="N755" s="632"/>
      <c r="O755" s="632"/>
    </row>
    <row r="756" spans="1:15" ht="15.75" x14ac:dyDescent="0.25">
      <c r="A756" s="686">
        <v>1</v>
      </c>
      <c r="B756" s="687">
        <v>2</v>
      </c>
      <c r="C756" s="621">
        <v>3</v>
      </c>
      <c r="D756" s="1297">
        <v>4</v>
      </c>
      <c r="E756" s="1298"/>
      <c r="F756" s="440">
        <v>5</v>
      </c>
      <c r="G756" s="440">
        <v>6</v>
      </c>
      <c r="H756" s="52">
        <v>7</v>
      </c>
      <c r="I756" s="688">
        <v>8</v>
      </c>
      <c r="J756" s="597">
        <v>9</v>
      </c>
      <c r="K756" s="632"/>
      <c r="L756" s="632"/>
      <c r="M756" s="632"/>
      <c r="N756" s="632"/>
      <c r="O756" s="632"/>
    </row>
    <row r="757" spans="1:15" ht="15.75" x14ac:dyDescent="0.25">
      <c r="A757" s="714"/>
      <c r="B757" s="715"/>
      <c r="C757" s="666"/>
      <c r="D757" s="669"/>
      <c r="E757" s="669"/>
      <c r="F757" s="716"/>
      <c r="G757" s="716"/>
      <c r="H757" s="210"/>
      <c r="I757" s="717"/>
      <c r="J757" s="671"/>
      <c r="K757" s="632"/>
      <c r="L757" s="632"/>
      <c r="M757" s="632"/>
      <c r="N757" s="632"/>
      <c r="O757" s="632"/>
    </row>
    <row r="758" spans="1:15" ht="15.75" x14ac:dyDescent="0.25">
      <c r="A758" s="700"/>
      <c r="B758" s="500"/>
      <c r="C758" s="702"/>
      <c r="D758" s="703"/>
      <c r="E758" s="704">
        <f>E759+E760</f>
        <v>27</v>
      </c>
      <c r="F758" s="704">
        <f>F759</f>
        <v>25</v>
      </c>
      <c r="G758" s="704">
        <f>G759</f>
        <v>20</v>
      </c>
      <c r="H758" s="704">
        <f>H759+H760</f>
        <v>22</v>
      </c>
      <c r="I758" s="846">
        <f>H758/E758*100</f>
        <v>81.481481481481481</v>
      </c>
      <c r="J758" s="706"/>
      <c r="K758" s="632"/>
      <c r="L758" s="632"/>
      <c r="M758" s="632"/>
      <c r="N758" s="632"/>
      <c r="O758" s="632"/>
    </row>
    <row r="759" spans="1:15" ht="15.75" x14ac:dyDescent="0.25">
      <c r="A759" s="1510" t="s">
        <v>133</v>
      </c>
      <c r="B759" s="1004" t="s">
        <v>1349</v>
      </c>
      <c r="C759" s="1198"/>
      <c r="D759" s="652" t="s">
        <v>10</v>
      </c>
      <c r="E759" s="220">
        <f>E767+E772</f>
        <v>25</v>
      </c>
      <c r="F759" s="220">
        <f>F767+F772</f>
        <v>25</v>
      </c>
      <c r="G759" s="220">
        <f>G767</f>
        <v>20</v>
      </c>
      <c r="H759" s="220">
        <f>H767</f>
        <v>20</v>
      </c>
      <c r="I759" s="442">
        <f>H759/E759*100</f>
        <v>80</v>
      </c>
      <c r="J759" s="1172" t="s">
        <v>61</v>
      </c>
      <c r="K759" s="632"/>
      <c r="L759" s="632"/>
      <c r="M759" s="632"/>
      <c r="N759" s="632"/>
      <c r="O759" s="632"/>
    </row>
    <row r="760" spans="1:15" ht="15.75" x14ac:dyDescent="0.25">
      <c r="A760" s="1510"/>
      <c r="B760" s="1004"/>
      <c r="C760" s="1198"/>
      <c r="D760" s="652" t="s">
        <v>27</v>
      </c>
      <c r="E760" s="220">
        <f>E773</f>
        <v>2</v>
      </c>
      <c r="F760" s="220" t="s">
        <v>11</v>
      </c>
      <c r="G760" s="220" t="s">
        <v>11</v>
      </c>
      <c r="H760" s="220">
        <f>H773</f>
        <v>2</v>
      </c>
      <c r="I760" s="442">
        <f>(H760/E760)*100</f>
        <v>100</v>
      </c>
      <c r="J760" s="1174"/>
      <c r="K760" s="632"/>
      <c r="L760" s="632"/>
      <c r="M760" s="632"/>
      <c r="N760" s="632"/>
      <c r="O760" s="632"/>
    </row>
    <row r="761" spans="1:15" ht="15" customHeight="1" x14ac:dyDescent="0.25">
      <c r="A761" s="1433" t="s">
        <v>1350</v>
      </c>
      <c r="B761" s="1434"/>
      <c r="C761" s="1434"/>
      <c r="D761" s="1434"/>
      <c r="E761" s="1434"/>
      <c r="F761" s="1434"/>
      <c r="G761" s="1434"/>
      <c r="H761" s="1434"/>
      <c r="I761" s="1434"/>
      <c r="J761" s="1435"/>
      <c r="K761" s="632"/>
      <c r="L761" s="632"/>
      <c r="M761" s="632"/>
      <c r="N761" s="632"/>
      <c r="O761" s="632"/>
    </row>
    <row r="762" spans="1:15" ht="38.25" x14ac:dyDescent="0.25">
      <c r="A762" s="621" t="s">
        <v>438</v>
      </c>
      <c r="B762" s="833" t="s">
        <v>1351</v>
      </c>
      <c r="C762" s="621" t="s">
        <v>11</v>
      </c>
      <c r="D762" s="685" t="s">
        <v>10</v>
      </c>
      <c r="E762" s="637" t="s">
        <v>521</v>
      </c>
      <c r="F762" s="52" t="s">
        <v>11</v>
      </c>
      <c r="G762" s="52" t="s">
        <v>11</v>
      </c>
      <c r="H762" s="52" t="s">
        <v>11</v>
      </c>
      <c r="I762" s="52" t="s">
        <v>11</v>
      </c>
      <c r="J762" s="597" t="s">
        <v>98</v>
      </c>
      <c r="K762" s="632"/>
      <c r="L762" s="632"/>
      <c r="M762" s="632"/>
      <c r="N762" s="632"/>
      <c r="O762" s="632"/>
    </row>
    <row r="763" spans="1:15" ht="51" x14ac:dyDescent="0.25">
      <c r="A763" s="621" t="s">
        <v>441</v>
      </c>
      <c r="B763" s="682" t="s">
        <v>1352</v>
      </c>
      <c r="C763" s="621" t="s">
        <v>11</v>
      </c>
      <c r="D763" s="685" t="s">
        <v>10</v>
      </c>
      <c r="E763" s="637" t="s">
        <v>521</v>
      </c>
      <c r="F763" s="52" t="s">
        <v>11</v>
      </c>
      <c r="G763" s="52" t="s">
        <v>11</v>
      </c>
      <c r="H763" s="52" t="s">
        <v>11</v>
      </c>
      <c r="I763" s="52" t="s">
        <v>11</v>
      </c>
      <c r="J763" s="597" t="s">
        <v>98</v>
      </c>
      <c r="K763" s="632"/>
      <c r="L763" s="632"/>
      <c r="M763" s="632"/>
      <c r="N763" s="632"/>
      <c r="O763" s="632"/>
    </row>
    <row r="764" spans="1:15" ht="38.25" x14ac:dyDescent="0.25">
      <c r="A764" s="621" t="s">
        <v>443</v>
      </c>
      <c r="B764" s="682" t="s">
        <v>1353</v>
      </c>
      <c r="C764" s="621" t="s">
        <v>11</v>
      </c>
      <c r="D764" s="685" t="s">
        <v>10</v>
      </c>
      <c r="E764" s="637" t="s">
        <v>521</v>
      </c>
      <c r="F764" s="52" t="s">
        <v>11</v>
      </c>
      <c r="G764" s="52" t="s">
        <v>11</v>
      </c>
      <c r="H764" s="52" t="s">
        <v>11</v>
      </c>
      <c r="I764" s="52" t="s">
        <v>11</v>
      </c>
      <c r="J764" s="597" t="s">
        <v>98</v>
      </c>
      <c r="K764" s="632"/>
      <c r="L764" s="632"/>
      <c r="M764" s="632"/>
      <c r="N764" s="632"/>
      <c r="O764" s="632"/>
    </row>
    <row r="765" spans="1:15" ht="38.25" x14ac:dyDescent="0.25">
      <c r="A765" s="621" t="s">
        <v>445</v>
      </c>
      <c r="B765" s="682" t="s">
        <v>1354</v>
      </c>
      <c r="C765" s="621" t="s">
        <v>11</v>
      </c>
      <c r="D765" s="685" t="s">
        <v>10</v>
      </c>
      <c r="E765" s="637" t="s">
        <v>521</v>
      </c>
      <c r="F765" s="52" t="s">
        <v>11</v>
      </c>
      <c r="G765" s="52" t="s">
        <v>11</v>
      </c>
      <c r="H765" s="52" t="s">
        <v>11</v>
      </c>
      <c r="I765" s="52" t="s">
        <v>11</v>
      </c>
      <c r="J765" s="597" t="s">
        <v>98</v>
      </c>
      <c r="K765" s="632"/>
      <c r="L765" s="632"/>
      <c r="M765" s="632"/>
      <c r="N765" s="632"/>
      <c r="O765" s="632"/>
    </row>
    <row r="766" spans="1:15" ht="38.25" x14ac:dyDescent="0.25">
      <c r="A766" s="621" t="s">
        <v>447</v>
      </c>
      <c r="B766" s="682" t="s">
        <v>1355</v>
      </c>
      <c r="C766" s="621" t="s">
        <v>11</v>
      </c>
      <c r="D766" s="685" t="s">
        <v>10</v>
      </c>
      <c r="E766" s="637" t="s">
        <v>521</v>
      </c>
      <c r="F766" s="52" t="s">
        <v>11</v>
      </c>
      <c r="G766" s="52" t="s">
        <v>11</v>
      </c>
      <c r="H766" s="52" t="s">
        <v>11</v>
      </c>
      <c r="I766" s="52" t="s">
        <v>11</v>
      </c>
      <c r="J766" s="597" t="s">
        <v>98</v>
      </c>
      <c r="K766" s="632"/>
      <c r="L766" s="632"/>
      <c r="M766" s="632"/>
      <c r="N766" s="632"/>
      <c r="O766" s="632"/>
    </row>
    <row r="767" spans="1:15" ht="15.75" x14ac:dyDescent="0.25">
      <c r="A767" s="621" t="s">
        <v>450</v>
      </c>
      <c r="B767" s="682" t="s">
        <v>1356</v>
      </c>
      <c r="C767" s="621" t="s">
        <v>11</v>
      </c>
      <c r="D767" s="685" t="s">
        <v>10</v>
      </c>
      <c r="E767" s="52">
        <v>20</v>
      </c>
      <c r="F767" s="52">
        <v>20</v>
      </c>
      <c r="G767" s="52">
        <v>20</v>
      </c>
      <c r="H767" s="52">
        <v>20</v>
      </c>
      <c r="I767" s="439">
        <f>H767/F767*100</f>
        <v>100</v>
      </c>
      <c r="J767" s="597" t="s">
        <v>61</v>
      </c>
      <c r="K767" s="632"/>
      <c r="L767" s="632"/>
      <c r="M767" s="632"/>
      <c r="N767" s="632"/>
      <c r="O767" s="632"/>
    </row>
    <row r="768" spans="1:15" ht="38.25" x14ac:dyDescent="0.25">
      <c r="A768" s="621" t="s">
        <v>452</v>
      </c>
      <c r="B768" s="682" t="s">
        <v>1357</v>
      </c>
      <c r="C768" s="621" t="s">
        <v>11</v>
      </c>
      <c r="D768" s="685" t="s">
        <v>10</v>
      </c>
      <c r="E768" s="637" t="s">
        <v>521</v>
      </c>
      <c r="F768" s="52" t="s">
        <v>11</v>
      </c>
      <c r="G768" s="52" t="s">
        <v>11</v>
      </c>
      <c r="H768" s="52" t="s">
        <v>11</v>
      </c>
      <c r="I768" s="52" t="s">
        <v>11</v>
      </c>
      <c r="J768" s="597" t="s">
        <v>98</v>
      </c>
      <c r="K768" s="632"/>
      <c r="L768" s="632"/>
      <c r="M768" s="632"/>
      <c r="N768" s="632"/>
      <c r="O768" s="632"/>
    </row>
    <row r="769" spans="1:15" ht="38.25" x14ac:dyDescent="0.25">
      <c r="A769" s="621" t="s">
        <v>454</v>
      </c>
      <c r="B769" s="682" t="s">
        <v>1358</v>
      </c>
      <c r="C769" s="621" t="s">
        <v>11</v>
      </c>
      <c r="D769" s="685" t="s">
        <v>10</v>
      </c>
      <c r="E769" s="637" t="s">
        <v>521</v>
      </c>
      <c r="F769" s="52" t="s">
        <v>11</v>
      </c>
      <c r="G769" s="52" t="s">
        <v>11</v>
      </c>
      <c r="H769" s="52" t="s">
        <v>11</v>
      </c>
      <c r="I769" s="52" t="s">
        <v>11</v>
      </c>
      <c r="J769" s="597" t="s">
        <v>98</v>
      </c>
      <c r="K769" s="632"/>
      <c r="L769" s="632"/>
      <c r="M769" s="632"/>
      <c r="N769" s="632"/>
      <c r="O769" s="632"/>
    </row>
    <row r="770" spans="1:15" x14ac:dyDescent="0.25">
      <c r="A770" s="1436" t="s">
        <v>1359</v>
      </c>
      <c r="B770" s="1437"/>
      <c r="C770" s="1437"/>
      <c r="D770" s="1437"/>
      <c r="E770" s="1437"/>
      <c r="F770" s="1437"/>
      <c r="G770" s="1437"/>
      <c r="H770" s="1437"/>
      <c r="I770" s="1437"/>
      <c r="J770" s="1438"/>
      <c r="K770" s="632"/>
      <c r="L770" s="632"/>
      <c r="M770" s="632"/>
      <c r="N770" s="632"/>
      <c r="O770" s="632"/>
    </row>
    <row r="771" spans="1:15" ht="38.25" x14ac:dyDescent="0.25">
      <c r="A771" s="621" t="s">
        <v>330</v>
      </c>
      <c r="B771" s="682" t="s">
        <v>1360</v>
      </c>
      <c r="C771" s="621" t="s">
        <v>11</v>
      </c>
      <c r="D771" s="685" t="s">
        <v>10</v>
      </c>
      <c r="E771" s="637" t="s">
        <v>521</v>
      </c>
      <c r="F771" s="52" t="s">
        <v>11</v>
      </c>
      <c r="G771" s="52" t="s">
        <v>11</v>
      </c>
      <c r="H771" s="52" t="s">
        <v>11</v>
      </c>
      <c r="I771" s="52" t="s">
        <v>11</v>
      </c>
      <c r="J771" s="597" t="s">
        <v>98</v>
      </c>
      <c r="K771" s="632"/>
      <c r="L771" s="632"/>
      <c r="M771" s="632"/>
      <c r="N771" s="632"/>
      <c r="O771" s="632"/>
    </row>
    <row r="772" spans="1:15" ht="25.5" x14ac:dyDescent="0.25">
      <c r="A772" s="1072" t="s">
        <v>337</v>
      </c>
      <c r="B772" s="1548" t="s">
        <v>1361</v>
      </c>
      <c r="C772" s="1072" t="s">
        <v>11</v>
      </c>
      <c r="D772" s="685" t="s">
        <v>10</v>
      </c>
      <c r="E772" s="55">
        <v>5</v>
      </c>
      <c r="F772" s="52">
        <v>5</v>
      </c>
      <c r="G772" s="52">
        <v>0</v>
      </c>
      <c r="H772" s="52">
        <v>0</v>
      </c>
      <c r="I772" s="439">
        <f>H772/E772*100</f>
        <v>0</v>
      </c>
      <c r="J772" s="597" t="s">
        <v>98</v>
      </c>
      <c r="K772" s="632"/>
      <c r="L772" s="632"/>
      <c r="M772" s="632"/>
      <c r="N772" s="632"/>
      <c r="O772" s="632"/>
    </row>
    <row r="773" spans="1:15" ht="15.75" x14ac:dyDescent="0.25">
      <c r="A773" s="1074"/>
      <c r="B773" s="1549"/>
      <c r="C773" s="1074"/>
      <c r="D773" s="685" t="s">
        <v>27</v>
      </c>
      <c r="E773" s="52">
        <v>2</v>
      </c>
      <c r="F773" s="52" t="s">
        <v>11</v>
      </c>
      <c r="G773" s="52" t="s">
        <v>11</v>
      </c>
      <c r="H773" s="52">
        <v>2</v>
      </c>
      <c r="I773" s="439">
        <f>(H773/E773)*100</f>
        <v>100</v>
      </c>
      <c r="J773" s="597" t="s">
        <v>61</v>
      </c>
      <c r="K773" s="632"/>
      <c r="L773" s="632"/>
      <c r="M773" s="632"/>
      <c r="N773" s="632"/>
      <c r="O773" s="632"/>
    </row>
    <row r="774" spans="1:15" ht="38.25" x14ac:dyDescent="0.25">
      <c r="A774" s="621" t="s">
        <v>356</v>
      </c>
      <c r="B774" s="682" t="s">
        <v>1362</v>
      </c>
      <c r="C774" s="621" t="s">
        <v>11</v>
      </c>
      <c r="D774" s="685" t="s">
        <v>10</v>
      </c>
      <c r="E774" s="637" t="s">
        <v>521</v>
      </c>
      <c r="F774" s="52" t="s">
        <v>11</v>
      </c>
      <c r="G774" s="52" t="s">
        <v>11</v>
      </c>
      <c r="H774" s="52" t="s">
        <v>11</v>
      </c>
      <c r="I774" s="52" t="s">
        <v>11</v>
      </c>
      <c r="J774" s="597" t="s">
        <v>98</v>
      </c>
      <c r="K774" s="632"/>
      <c r="L774" s="632"/>
      <c r="M774" s="632"/>
      <c r="N774" s="632"/>
      <c r="O774" s="632"/>
    </row>
    <row r="775" spans="1:15" ht="76.5" x14ac:dyDescent="0.25">
      <c r="A775" s="621" t="s">
        <v>362</v>
      </c>
      <c r="B775" s="682" t="s">
        <v>1363</v>
      </c>
      <c r="C775" s="621" t="s">
        <v>11</v>
      </c>
      <c r="D775" s="685" t="s">
        <v>10</v>
      </c>
      <c r="E775" s="637" t="s">
        <v>521</v>
      </c>
      <c r="F775" s="52" t="s">
        <v>11</v>
      </c>
      <c r="G775" s="52" t="s">
        <v>11</v>
      </c>
      <c r="H775" s="52" t="s">
        <v>11</v>
      </c>
      <c r="I775" s="52" t="s">
        <v>11</v>
      </c>
      <c r="J775" s="597" t="s">
        <v>98</v>
      </c>
      <c r="K775" s="632"/>
      <c r="L775" s="632"/>
      <c r="M775" s="632"/>
      <c r="N775" s="632"/>
      <c r="O775" s="632"/>
    </row>
    <row r="776" spans="1:15" ht="76.5" x14ac:dyDescent="0.25">
      <c r="A776" s="621" t="s">
        <v>459</v>
      </c>
      <c r="B776" s="682" t="s">
        <v>1364</v>
      </c>
      <c r="C776" s="621" t="s">
        <v>11</v>
      </c>
      <c r="D776" s="685" t="s">
        <v>10</v>
      </c>
      <c r="E776" s="637" t="s">
        <v>521</v>
      </c>
      <c r="F776" s="52" t="s">
        <v>11</v>
      </c>
      <c r="G776" s="52" t="s">
        <v>11</v>
      </c>
      <c r="H776" s="52" t="s">
        <v>11</v>
      </c>
      <c r="I776" s="52" t="s">
        <v>11</v>
      </c>
      <c r="J776" s="597" t="s">
        <v>98</v>
      </c>
      <c r="K776" s="632"/>
      <c r="L776" s="632"/>
      <c r="M776" s="632"/>
      <c r="N776" s="632"/>
      <c r="O776" s="632"/>
    </row>
    <row r="777" spans="1:15" ht="15.75" x14ac:dyDescent="0.25">
      <c r="A777" s="847"/>
      <c r="B777" s="710"/>
      <c r="C777" s="702"/>
      <c r="D777" s="703"/>
      <c r="E777" s="704"/>
      <c r="F777" s="704"/>
      <c r="G777" s="704"/>
      <c r="H777" s="704"/>
      <c r="I777" s="705"/>
      <c r="J777" s="706"/>
      <c r="K777" s="632"/>
      <c r="L777" s="632"/>
      <c r="M777" s="632"/>
      <c r="N777" s="632"/>
      <c r="O777" s="632"/>
    </row>
    <row r="778" spans="1:15" ht="15.75" x14ac:dyDescent="0.25">
      <c r="A778" s="1287" t="s">
        <v>18</v>
      </c>
      <c r="B778" s="1287"/>
      <c r="C778" s="1287"/>
      <c r="D778" s="1287"/>
      <c r="E778" s="1287"/>
      <c r="F778" s="1287"/>
      <c r="G778" s="1287"/>
      <c r="H778" s="1287"/>
      <c r="I778" s="1287"/>
      <c r="J778" s="671"/>
      <c r="K778" s="632"/>
      <c r="L778" s="632"/>
      <c r="M778" s="632"/>
      <c r="N778" s="632"/>
      <c r="O778" s="632"/>
    </row>
    <row r="779" spans="1:15" x14ac:dyDescent="0.25">
      <c r="A779" s="1308" t="s">
        <v>0</v>
      </c>
      <c r="B779" s="1309" t="s">
        <v>19</v>
      </c>
      <c r="C779" s="1310" t="s">
        <v>20</v>
      </c>
      <c r="D779" s="1432" t="s">
        <v>1416</v>
      </c>
      <c r="E779" s="1432"/>
      <c r="F779" s="1432">
        <v>2023</v>
      </c>
      <c r="G779" s="1432"/>
      <c r="H779" s="1432"/>
      <c r="I779" s="1432"/>
      <c r="J779" s="1310" t="s">
        <v>21</v>
      </c>
      <c r="K779" s="632"/>
      <c r="L779" s="632"/>
      <c r="M779" s="632"/>
      <c r="N779" s="632"/>
      <c r="O779" s="632"/>
    </row>
    <row r="780" spans="1:15" x14ac:dyDescent="0.25">
      <c r="A780" s="1308"/>
      <c r="B780" s="1309"/>
      <c r="C780" s="1310"/>
      <c r="D780" s="1432"/>
      <c r="E780" s="1432"/>
      <c r="F780" s="1310" t="s">
        <v>22</v>
      </c>
      <c r="G780" s="1310"/>
      <c r="H780" s="1310" t="s">
        <v>24</v>
      </c>
      <c r="I780" s="1310"/>
      <c r="J780" s="1310"/>
      <c r="K780" s="632"/>
      <c r="L780" s="632"/>
      <c r="M780" s="632"/>
      <c r="N780" s="632"/>
      <c r="O780" s="632"/>
    </row>
    <row r="781" spans="1:15" x14ac:dyDescent="0.25">
      <c r="A781" s="789">
        <v>1</v>
      </c>
      <c r="B781" s="790">
        <v>2</v>
      </c>
      <c r="C781" s="791">
        <v>3</v>
      </c>
      <c r="D781" s="1294">
        <v>4</v>
      </c>
      <c r="E781" s="1294"/>
      <c r="F781" s="1294">
        <v>5</v>
      </c>
      <c r="G781" s="1294"/>
      <c r="H781" s="1294">
        <v>6</v>
      </c>
      <c r="I781" s="1294"/>
      <c r="J781" s="792">
        <v>7</v>
      </c>
      <c r="K781" s="632"/>
      <c r="L781" s="632"/>
      <c r="M781" s="632"/>
      <c r="N781" s="632"/>
      <c r="O781" s="632"/>
    </row>
    <row r="782" spans="1:15" ht="25.5" x14ac:dyDescent="0.25">
      <c r="A782" s="763">
        <v>1</v>
      </c>
      <c r="B782" s="408" t="s">
        <v>1365</v>
      </c>
      <c r="C782" s="735" t="s">
        <v>48</v>
      </c>
      <c r="D782" s="1403">
        <v>78</v>
      </c>
      <c r="E782" s="1403"/>
      <c r="F782" s="1403">
        <v>100</v>
      </c>
      <c r="G782" s="1403"/>
      <c r="H782" s="1403">
        <v>80</v>
      </c>
      <c r="I782" s="1403"/>
      <c r="J782" s="735" t="s">
        <v>1457</v>
      </c>
      <c r="K782" s="632"/>
      <c r="L782" s="632"/>
      <c r="M782" s="632"/>
      <c r="N782" s="632"/>
      <c r="O782" s="632"/>
    </row>
    <row r="783" spans="1:15" ht="25.5" x14ac:dyDescent="0.25">
      <c r="A783" s="763">
        <v>2</v>
      </c>
      <c r="B783" s="408" t="s">
        <v>1366</v>
      </c>
      <c r="C783" s="735" t="s">
        <v>1367</v>
      </c>
      <c r="D783" s="1280">
        <v>0</v>
      </c>
      <c r="E783" s="1280"/>
      <c r="F783" s="1280">
        <v>1</v>
      </c>
      <c r="G783" s="1280"/>
      <c r="H783" s="1280">
        <v>0</v>
      </c>
      <c r="I783" s="1280"/>
      <c r="J783" s="735" t="s">
        <v>1458</v>
      </c>
      <c r="K783" s="632"/>
      <c r="L783" s="632"/>
      <c r="M783" s="632"/>
      <c r="N783" s="632"/>
      <c r="O783" s="632"/>
    </row>
    <row r="784" spans="1:15" ht="25.5" x14ac:dyDescent="0.25">
      <c r="A784" s="763">
        <v>3</v>
      </c>
      <c r="B784" s="408" t="s">
        <v>1368</v>
      </c>
      <c r="C784" s="735" t="s">
        <v>1369</v>
      </c>
      <c r="D784" s="1280">
        <v>7</v>
      </c>
      <c r="E784" s="1280"/>
      <c r="F784" s="1280">
        <v>9</v>
      </c>
      <c r="G784" s="1280"/>
      <c r="H784" s="1280">
        <v>11</v>
      </c>
      <c r="I784" s="1280"/>
      <c r="J784" s="735" t="s">
        <v>1459</v>
      </c>
      <c r="K784" s="632"/>
      <c r="L784" s="632"/>
      <c r="M784" s="632"/>
      <c r="N784" s="632"/>
      <c r="O784" s="632"/>
    </row>
    <row r="785" spans="1:15" ht="25.5" x14ac:dyDescent="0.25">
      <c r="A785" s="763">
        <v>4</v>
      </c>
      <c r="B785" s="408" t="s">
        <v>1370</v>
      </c>
      <c r="C785" s="735" t="s">
        <v>958</v>
      </c>
      <c r="D785" s="1280">
        <v>24</v>
      </c>
      <c r="E785" s="1280"/>
      <c r="F785" s="1280">
        <v>96</v>
      </c>
      <c r="G785" s="1280"/>
      <c r="H785" s="1280">
        <v>69</v>
      </c>
      <c r="I785" s="1280"/>
      <c r="J785" s="735" t="s">
        <v>1457</v>
      </c>
      <c r="K785" s="632"/>
      <c r="L785" s="632"/>
      <c r="M785" s="632"/>
      <c r="N785" s="632"/>
      <c r="O785" s="632"/>
    </row>
    <row r="786" spans="1:15" x14ac:dyDescent="0.25">
      <c r="A786" s="632"/>
      <c r="B786" s="632"/>
      <c r="C786" s="632"/>
      <c r="D786" s="632"/>
      <c r="E786" s="632"/>
      <c r="F786" s="632"/>
      <c r="G786" s="632"/>
      <c r="H786" s="633"/>
      <c r="I786" s="632"/>
      <c r="J786" s="632"/>
      <c r="K786" s="632"/>
      <c r="L786" s="632"/>
      <c r="M786" s="632"/>
      <c r="N786" s="632"/>
      <c r="O786" s="632"/>
    </row>
    <row r="787" spans="1:15" x14ac:dyDescent="0.25">
      <c r="A787" s="632"/>
      <c r="B787" s="632"/>
      <c r="C787" s="632"/>
      <c r="D787" s="632"/>
      <c r="E787" s="632"/>
      <c r="F787" s="632"/>
      <c r="G787" s="632"/>
      <c r="H787" s="633"/>
      <c r="I787" s="632"/>
      <c r="J787" s="632"/>
      <c r="K787" s="632"/>
      <c r="L787" s="632"/>
      <c r="M787" s="632"/>
      <c r="N787" s="632"/>
      <c r="O787" s="632"/>
    </row>
    <row r="788" spans="1:15" x14ac:dyDescent="0.25">
      <c r="A788" s="632"/>
      <c r="B788" s="632"/>
      <c r="C788" s="632"/>
      <c r="D788" s="632"/>
      <c r="E788" s="632"/>
      <c r="F788" s="632"/>
      <c r="G788" s="632"/>
      <c r="H788" s="633"/>
      <c r="I788" s="632"/>
      <c r="J788" s="632"/>
      <c r="K788" s="632"/>
      <c r="L788" s="632"/>
      <c r="M788" s="632"/>
      <c r="N788" s="632"/>
      <c r="O788" s="632"/>
    </row>
    <row r="789" spans="1:15" ht="51" x14ac:dyDescent="0.25">
      <c r="A789" s="634" t="s">
        <v>0</v>
      </c>
      <c r="B789" s="685" t="s">
        <v>1</v>
      </c>
      <c r="C789" s="636" t="s">
        <v>4</v>
      </c>
      <c r="D789" s="1300" t="s">
        <v>2</v>
      </c>
      <c r="E789" s="1301"/>
      <c r="F789" s="637" t="s">
        <v>5</v>
      </c>
      <c r="G789" s="637" t="s">
        <v>12</v>
      </c>
      <c r="H789" s="637" t="s">
        <v>3</v>
      </c>
      <c r="I789" s="638" t="s">
        <v>6</v>
      </c>
      <c r="J789" s="597" t="s">
        <v>7</v>
      </c>
      <c r="K789" s="632"/>
      <c r="L789" s="632"/>
      <c r="M789" s="632"/>
      <c r="N789" s="632"/>
      <c r="O789" s="632"/>
    </row>
    <row r="790" spans="1:15" ht="15.75" x14ac:dyDescent="0.25">
      <c r="A790" s="686">
        <v>1</v>
      </c>
      <c r="B790" s="687">
        <v>2</v>
      </c>
      <c r="C790" s="621">
        <v>3</v>
      </c>
      <c r="D790" s="1297">
        <v>4</v>
      </c>
      <c r="E790" s="1298"/>
      <c r="F790" s="440">
        <v>5</v>
      </c>
      <c r="G790" s="440">
        <v>6</v>
      </c>
      <c r="H790" s="52">
        <v>7</v>
      </c>
      <c r="I790" s="688">
        <v>8</v>
      </c>
      <c r="J790" s="597">
        <v>9</v>
      </c>
      <c r="K790" s="632"/>
      <c r="L790" s="632"/>
      <c r="M790" s="632"/>
      <c r="N790" s="632"/>
      <c r="O790" s="632"/>
    </row>
    <row r="791" spans="1:15" ht="15.75" x14ac:dyDescent="0.25">
      <c r="A791" s="714"/>
      <c r="B791" s="715"/>
      <c r="C791" s="666"/>
      <c r="D791" s="669"/>
      <c r="E791" s="210">
        <f>E792+E793</f>
        <v>73</v>
      </c>
      <c r="F791" s="210">
        <f>F792</f>
        <v>62</v>
      </c>
      <c r="G791" s="210">
        <f>G792</f>
        <v>60.9</v>
      </c>
      <c r="H791" s="210">
        <f>H792+H793</f>
        <v>65</v>
      </c>
      <c r="I791" s="848">
        <f>H791/E791*100</f>
        <v>89.041095890410958</v>
      </c>
      <c r="J791" s="671"/>
      <c r="K791" s="632"/>
      <c r="L791" s="632"/>
      <c r="M791" s="632"/>
      <c r="N791" s="632"/>
      <c r="O791" s="632"/>
    </row>
    <row r="792" spans="1:15" ht="15.75" x14ac:dyDescent="0.25">
      <c r="A792" s="1542">
        <v>13</v>
      </c>
      <c r="B792" s="1004" t="s">
        <v>1277</v>
      </c>
      <c r="C792" s="665"/>
      <c r="D792" s="652" t="s">
        <v>10</v>
      </c>
      <c r="E792" s="220">
        <f>E800+E806+E808+E814+E818+E819+E817</f>
        <v>62</v>
      </c>
      <c r="F792" s="220">
        <f>F800+F806+F808+F814+F819+F818+F817</f>
        <v>62</v>
      </c>
      <c r="G792" s="220">
        <f>G800+G806+G808+G814+G819+G818+G817</f>
        <v>60.9</v>
      </c>
      <c r="H792" s="220">
        <f>H800+H806+H808+H814+H819+H818+H817</f>
        <v>54</v>
      </c>
      <c r="I792" s="439">
        <f>(H792/E792)*100</f>
        <v>87.096774193548384</v>
      </c>
      <c r="J792" s="1388" t="s">
        <v>61</v>
      </c>
      <c r="K792" s="632"/>
      <c r="L792" s="632"/>
      <c r="M792" s="632"/>
      <c r="N792" s="632"/>
      <c r="O792" s="632"/>
    </row>
    <row r="793" spans="1:15" ht="37.5" customHeight="1" x14ac:dyDescent="0.25">
      <c r="A793" s="1542"/>
      <c r="B793" s="1004"/>
      <c r="C793" s="665"/>
      <c r="D793" s="469" t="s">
        <v>27</v>
      </c>
      <c r="E793" s="220">
        <f>E801+E815+E820</f>
        <v>11</v>
      </c>
      <c r="F793" s="220" t="s">
        <v>11</v>
      </c>
      <c r="G793" s="220" t="s">
        <v>11</v>
      </c>
      <c r="H793" s="220">
        <f>H801+H815+H820</f>
        <v>11</v>
      </c>
      <c r="I793" s="439">
        <f>(H793/E793)*100</f>
        <v>100</v>
      </c>
      <c r="J793" s="1389"/>
      <c r="K793" s="632"/>
      <c r="L793" s="632"/>
      <c r="M793" s="632"/>
      <c r="N793" s="632"/>
      <c r="O793" s="632"/>
    </row>
    <row r="794" spans="1:15" ht="15" customHeight="1" x14ac:dyDescent="0.25">
      <c r="A794" s="1423" t="s">
        <v>1278</v>
      </c>
      <c r="B794" s="1424"/>
      <c r="C794" s="1424"/>
      <c r="D794" s="1424"/>
      <c r="E794" s="1424"/>
      <c r="F794" s="1424"/>
      <c r="G794" s="1424"/>
      <c r="H794" s="1424"/>
      <c r="I794" s="1424"/>
      <c r="J794" s="1425"/>
      <c r="K794" s="632"/>
      <c r="L794" s="632"/>
      <c r="M794" s="632"/>
      <c r="N794" s="632"/>
      <c r="O794" s="632"/>
    </row>
    <row r="795" spans="1:15" ht="58.5" customHeight="1" x14ac:dyDescent="0.25">
      <c r="A795" s="621" t="s">
        <v>13</v>
      </c>
      <c r="B795" s="697" t="s">
        <v>1279</v>
      </c>
      <c r="C795" s="849"/>
      <c r="D795" s="624" t="s">
        <v>10</v>
      </c>
      <c r="E795" s="624" t="s">
        <v>11</v>
      </c>
      <c r="F795" s="624" t="s">
        <v>11</v>
      </c>
      <c r="G795" s="624" t="s">
        <v>11</v>
      </c>
      <c r="H795" s="55" t="s">
        <v>11</v>
      </c>
      <c r="I795" s="850" t="s">
        <v>11</v>
      </c>
      <c r="J795" s="735" t="s">
        <v>98</v>
      </c>
      <c r="K795" s="632"/>
      <c r="L795" s="632"/>
      <c r="M795" s="632"/>
      <c r="N795" s="632"/>
      <c r="O795" s="632"/>
    </row>
    <row r="796" spans="1:15" ht="15" hidden="1" customHeight="1" x14ac:dyDescent="0.25">
      <c r="A796" s="621" t="s">
        <v>15</v>
      </c>
      <c r="B796" s="697" t="s">
        <v>1280</v>
      </c>
      <c r="C796" s="849"/>
      <c r="D796" s="624" t="s">
        <v>10</v>
      </c>
      <c r="E796" s="624"/>
      <c r="F796" s="624"/>
      <c r="G796" s="624"/>
      <c r="H796" s="55"/>
      <c r="I796" s="850"/>
      <c r="J796" s="735" t="s">
        <v>98</v>
      </c>
      <c r="K796" s="632"/>
      <c r="L796" s="632"/>
      <c r="M796" s="632"/>
      <c r="N796" s="632"/>
      <c r="O796" s="632"/>
    </row>
    <row r="797" spans="1:15" ht="25.5" x14ac:dyDescent="0.25">
      <c r="A797" s="621" t="s">
        <v>15</v>
      </c>
      <c r="B797" s="697" t="s">
        <v>1281</v>
      </c>
      <c r="C797" s="849"/>
      <c r="D797" s="624" t="s">
        <v>10</v>
      </c>
      <c r="E797" s="624" t="s">
        <v>11</v>
      </c>
      <c r="F797" s="624" t="s">
        <v>11</v>
      </c>
      <c r="G797" s="624" t="s">
        <v>11</v>
      </c>
      <c r="H797" s="55" t="s">
        <v>11</v>
      </c>
      <c r="I797" s="850" t="s">
        <v>11</v>
      </c>
      <c r="J797" s="735" t="s">
        <v>98</v>
      </c>
      <c r="K797" s="632"/>
      <c r="L797" s="632"/>
      <c r="M797" s="632"/>
      <c r="N797" s="632"/>
      <c r="O797" s="632"/>
    </row>
    <row r="798" spans="1:15" ht="25.5" x14ac:dyDescent="0.25">
      <c r="A798" s="621" t="s">
        <v>16</v>
      </c>
      <c r="B798" s="697" t="s">
        <v>1282</v>
      </c>
      <c r="C798" s="849"/>
      <c r="D798" s="624" t="s">
        <v>10</v>
      </c>
      <c r="E798" s="624" t="s">
        <v>11</v>
      </c>
      <c r="F798" s="624" t="s">
        <v>11</v>
      </c>
      <c r="G798" s="624" t="s">
        <v>11</v>
      </c>
      <c r="H798" s="55" t="s">
        <v>11</v>
      </c>
      <c r="I798" s="850" t="s">
        <v>11</v>
      </c>
      <c r="J798" s="735" t="s">
        <v>98</v>
      </c>
      <c r="K798" s="632"/>
      <c r="L798" s="632"/>
      <c r="M798" s="632"/>
      <c r="N798" s="632"/>
      <c r="O798" s="632"/>
    </row>
    <row r="799" spans="1:15" ht="15" customHeight="1" x14ac:dyDescent="0.25">
      <c r="A799" s="1423" t="s">
        <v>1283</v>
      </c>
      <c r="B799" s="1424"/>
      <c r="C799" s="1424"/>
      <c r="D799" s="1424"/>
      <c r="E799" s="1424"/>
      <c r="F799" s="1424"/>
      <c r="G799" s="1424"/>
      <c r="H799" s="1424"/>
      <c r="I799" s="1424"/>
      <c r="J799" s="1425"/>
      <c r="K799" s="632"/>
      <c r="L799" s="632"/>
      <c r="M799" s="632"/>
      <c r="N799" s="632"/>
      <c r="O799" s="632"/>
    </row>
    <row r="800" spans="1:15" ht="15.75" x14ac:dyDescent="0.25">
      <c r="A800" s="1198" t="s">
        <v>25</v>
      </c>
      <c r="B800" s="1385" t="s">
        <v>1284</v>
      </c>
      <c r="C800" s="1426"/>
      <c r="D800" s="624" t="s">
        <v>10</v>
      </c>
      <c r="E800" s="52">
        <v>1</v>
      </c>
      <c r="F800" s="52">
        <v>1</v>
      </c>
      <c r="G800" s="52">
        <v>1</v>
      </c>
      <c r="H800" s="52">
        <v>1</v>
      </c>
      <c r="I800" s="439">
        <f>(H800/E800)*100</f>
        <v>100</v>
      </c>
      <c r="J800" s="851" t="s">
        <v>61</v>
      </c>
      <c r="K800" s="632"/>
      <c r="L800" s="632"/>
      <c r="M800" s="632"/>
      <c r="N800" s="632"/>
      <c r="O800" s="632"/>
    </row>
    <row r="801" spans="1:15" ht="15.75" x14ac:dyDescent="0.25">
      <c r="A801" s="1198"/>
      <c r="B801" s="1385"/>
      <c r="C801" s="1426"/>
      <c r="D801" s="624" t="s">
        <v>27</v>
      </c>
      <c r="E801" s="52">
        <v>1</v>
      </c>
      <c r="F801" s="52" t="s">
        <v>11</v>
      </c>
      <c r="G801" s="52" t="s">
        <v>11</v>
      </c>
      <c r="H801" s="852">
        <v>1</v>
      </c>
      <c r="I801" s="439">
        <f>(H801/E801)*100</f>
        <v>100</v>
      </c>
      <c r="J801" s="851" t="s">
        <v>61</v>
      </c>
      <c r="K801" s="632"/>
      <c r="L801" s="632"/>
      <c r="M801" s="632"/>
      <c r="N801" s="632"/>
      <c r="O801" s="632"/>
    </row>
    <row r="802" spans="1:15" ht="51" x14ac:dyDescent="0.25">
      <c r="A802" s="621" t="s">
        <v>28</v>
      </c>
      <c r="B802" s="697" t="s">
        <v>1285</v>
      </c>
      <c r="C802" s="849"/>
      <c r="D802" s="624" t="s">
        <v>10</v>
      </c>
      <c r="E802" s="624" t="s">
        <v>11</v>
      </c>
      <c r="F802" s="850" t="s">
        <v>11</v>
      </c>
      <c r="G802" s="850" t="s">
        <v>11</v>
      </c>
      <c r="H802" s="853" t="s">
        <v>11</v>
      </c>
      <c r="I802" s="850" t="s">
        <v>11</v>
      </c>
      <c r="J802" s="735" t="s">
        <v>98</v>
      </c>
      <c r="K802" s="632"/>
      <c r="L802" s="632"/>
      <c r="M802" s="632"/>
      <c r="N802" s="632"/>
      <c r="O802" s="632"/>
    </row>
    <row r="803" spans="1:15" ht="25.5" x14ac:dyDescent="0.25">
      <c r="A803" s="621" t="s">
        <v>29</v>
      </c>
      <c r="B803" s="697" t="s">
        <v>1286</v>
      </c>
      <c r="C803" s="849"/>
      <c r="D803" s="624" t="s">
        <v>10</v>
      </c>
      <c r="E803" s="624" t="s">
        <v>11</v>
      </c>
      <c r="F803" s="850" t="s">
        <v>11</v>
      </c>
      <c r="G803" s="850" t="s">
        <v>11</v>
      </c>
      <c r="H803" s="853" t="s">
        <v>11</v>
      </c>
      <c r="I803" s="850" t="s">
        <v>11</v>
      </c>
      <c r="J803" s="735" t="s">
        <v>98</v>
      </c>
      <c r="K803" s="632"/>
      <c r="L803" s="632"/>
      <c r="M803" s="632"/>
      <c r="N803" s="632"/>
      <c r="O803" s="632"/>
    </row>
    <row r="804" spans="1:15" ht="26.25" x14ac:dyDescent="0.25">
      <c r="A804" s="621" t="s">
        <v>30</v>
      </c>
      <c r="B804" s="698" t="s">
        <v>1447</v>
      </c>
      <c r="C804" s="849"/>
      <c r="D804" s="624" t="s">
        <v>10</v>
      </c>
      <c r="E804" s="624" t="s">
        <v>11</v>
      </c>
      <c r="F804" s="850" t="s">
        <v>11</v>
      </c>
      <c r="G804" s="850" t="s">
        <v>11</v>
      </c>
      <c r="H804" s="853" t="s">
        <v>11</v>
      </c>
      <c r="I804" s="850" t="s">
        <v>11</v>
      </c>
      <c r="J804" s="735" t="s">
        <v>98</v>
      </c>
      <c r="K804" s="632"/>
      <c r="L804" s="632"/>
      <c r="M804" s="632"/>
      <c r="N804" s="632"/>
      <c r="O804" s="632"/>
    </row>
    <row r="805" spans="1:15" ht="39" x14ac:dyDescent="0.25">
      <c r="A805" s="621" t="s">
        <v>31</v>
      </c>
      <c r="B805" s="854" t="s">
        <v>1446</v>
      </c>
      <c r="C805" s="849"/>
      <c r="D805" s="624" t="s">
        <v>10</v>
      </c>
      <c r="E805" s="624" t="s">
        <v>11</v>
      </c>
      <c r="F805" s="850" t="s">
        <v>11</v>
      </c>
      <c r="G805" s="850" t="s">
        <v>11</v>
      </c>
      <c r="H805" s="853" t="s">
        <v>11</v>
      </c>
      <c r="I805" s="850" t="s">
        <v>11</v>
      </c>
      <c r="J805" s="735" t="s">
        <v>98</v>
      </c>
      <c r="K805" s="632"/>
      <c r="L805" s="632"/>
      <c r="M805" s="632"/>
      <c r="N805" s="632"/>
      <c r="O805" s="632"/>
    </row>
    <row r="806" spans="1:15" ht="51.75" x14ac:dyDescent="0.25">
      <c r="A806" s="621" t="s">
        <v>862</v>
      </c>
      <c r="B806" s="698" t="s">
        <v>1287</v>
      </c>
      <c r="C806" s="849"/>
      <c r="D806" s="624" t="s">
        <v>10</v>
      </c>
      <c r="E806" s="52">
        <v>10</v>
      </c>
      <c r="F806" s="52">
        <v>10</v>
      </c>
      <c r="G806" s="52">
        <v>10</v>
      </c>
      <c r="H806" s="52">
        <v>10</v>
      </c>
      <c r="I806" s="439">
        <f>H806/E806*100</f>
        <v>100</v>
      </c>
      <c r="J806" s="735" t="s">
        <v>134</v>
      </c>
      <c r="K806" s="632"/>
      <c r="L806" s="632"/>
      <c r="M806" s="632"/>
      <c r="N806" s="632"/>
      <c r="O806" s="632"/>
    </row>
    <row r="807" spans="1:15" ht="25.5" x14ac:dyDescent="0.25">
      <c r="A807" s="621" t="s">
        <v>864</v>
      </c>
      <c r="B807" s="697" t="s">
        <v>1288</v>
      </c>
      <c r="C807" s="849"/>
      <c r="D807" s="624" t="s">
        <v>10</v>
      </c>
      <c r="E807" s="850" t="s">
        <v>11</v>
      </c>
      <c r="F807" s="850" t="s">
        <v>11</v>
      </c>
      <c r="G807" s="850" t="s">
        <v>11</v>
      </c>
      <c r="H807" s="853" t="s">
        <v>11</v>
      </c>
      <c r="I807" s="850" t="s">
        <v>11</v>
      </c>
      <c r="J807" s="735" t="s">
        <v>98</v>
      </c>
      <c r="K807" s="632"/>
      <c r="L807" s="632"/>
      <c r="M807" s="632"/>
      <c r="N807" s="632"/>
      <c r="O807" s="632"/>
    </row>
    <row r="808" spans="1:15" ht="32.25" customHeight="1" x14ac:dyDescent="0.25">
      <c r="A808" s="621" t="s">
        <v>866</v>
      </c>
      <c r="B808" s="697" t="s">
        <v>1289</v>
      </c>
      <c r="C808" s="849"/>
      <c r="D808" s="624" t="s">
        <v>10</v>
      </c>
      <c r="E808" s="52">
        <v>1</v>
      </c>
      <c r="F808" s="52">
        <v>1</v>
      </c>
      <c r="G808" s="52">
        <v>1</v>
      </c>
      <c r="H808" s="52">
        <v>1</v>
      </c>
      <c r="I808" s="439">
        <f>(H808/E808)*100</f>
        <v>100</v>
      </c>
      <c r="J808" s="685" t="s">
        <v>61</v>
      </c>
      <c r="K808" s="632"/>
      <c r="L808" s="632"/>
      <c r="M808" s="632"/>
      <c r="N808" s="632"/>
      <c r="O808" s="632"/>
    </row>
    <row r="809" spans="1:15" ht="15" customHeight="1" x14ac:dyDescent="0.25">
      <c r="A809" s="1423" t="s">
        <v>1290</v>
      </c>
      <c r="B809" s="1424"/>
      <c r="C809" s="1424"/>
      <c r="D809" s="1424"/>
      <c r="E809" s="1424"/>
      <c r="F809" s="1424"/>
      <c r="G809" s="1424"/>
      <c r="H809" s="1424"/>
      <c r="I809" s="1424"/>
      <c r="J809" s="1425"/>
      <c r="K809" s="632"/>
      <c r="L809" s="632"/>
      <c r="M809" s="632"/>
      <c r="N809" s="632"/>
      <c r="O809" s="632"/>
    </row>
    <row r="810" spans="1:15" ht="39" x14ac:dyDescent="0.25">
      <c r="A810" s="621" t="s">
        <v>72</v>
      </c>
      <c r="B810" s="698" t="s">
        <v>1291</v>
      </c>
      <c r="C810" s="849"/>
      <c r="D810" s="624" t="s">
        <v>10</v>
      </c>
      <c r="E810" s="850" t="s">
        <v>11</v>
      </c>
      <c r="F810" s="850" t="s">
        <v>11</v>
      </c>
      <c r="G810" s="850" t="s">
        <v>11</v>
      </c>
      <c r="H810" s="853" t="s">
        <v>11</v>
      </c>
      <c r="I810" s="850" t="s">
        <v>11</v>
      </c>
      <c r="J810" s="735" t="s">
        <v>98</v>
      </c>
      <c r="K810" s="632"/>
      <c r="L810" s="632"/>
      <c r="M810" s="632"/>
      <c r="N810" s="632"/>
      <c r="O810" s="632"/>
    </row>
    <row r="811" spans="1:15" ht="38.25" x14ac:dyDescent="0.25">
      <c r="A811" s="621" t="s">
        <v>73</v>
      </c>
      <c r="B811" s="697" t="s">
        <v>1292</v>
      </c>
      <c r="C811" s="849"/>
      <c r="D811" s="624" t="s">
        <v>10</v>
      </c>
      <c r="E811" s="850" t="s">
        <v>11</v>
      </c>
      <c r="F811" s="850" t="s">
        <v>11</v>
      </c>
      <c r="G811" s="850" t="s">
        <v>11</v>
      </c>
      <c r="H811" s="853" t="s">
        <v>11</v>
      </c>
      <c r="I811" s="850" t="s">
        <v>11</v>
      </c>
      <c r="J811" s="735" t="s">
        <v>98</v>
      </c>
      <c r="K811" s="632"/>
      <c r="L811" s="632"/>
      <c r="M811" s="632"/>
      <c r="N811" s="632"/>
      <c r="O811" s="632"/>
    </row>
    <row r="812" spans="1:15" ht="25.5" x14ac:dyDescent="0.25">
      <c r="A812" s="621" t="s">
        <v>77</v>
      </c>
      <c r="B812" s="697" t="s">
        <v>1293</v>
      </c>
      <c r="C812" s="849"/>
      <c r="D812" s="624" t="s">
        <v>10</v>
      </c>
      <c r="E812" s="850" t="s">
        <v>11</v>
      </c>
      <c r="F812" s="850" t="s">
        <v>11</v>
      </c>
      <c r="G812" s="850" t="s">
        <v>11</v>
      </c>
      <c r="H812" s="853" t="s">
        <v>11</v>
      </c>
      <c r="I812" s="850" t="s">
        <v>11</v>
      </c>
      <c r="J812" s="735" t="s">
        <v>98</v>
      </c>
      <c r="K812" s="632"/>
      <c r="L812" s="632"/>
      <c r="M812" s="632"/>
      <c r="N812" s="632"/>
      <c r="O812" s="632"/>
    </row>
    <row r="813" spans="1:15" ht="51" x14ac:dyDescent="0.25">
      <c r="A813" s="621" t="s">
        <v>83</v>
      </c>
      <c r="B813" s="697" t="s">
        <v>1294</v>
      </c>
      <c r="C813" s="849"/>
      <c r="D813" s="624" t="s">
        <v>10</v>
      </c>
      <c r="E813" s="850" t="s">
        <v>11</v>
      </c>
      <c r="F813" s="850" t="s">
        <v>11</v>
      </c>
      <c r="G813" s="850" t="s">
        <v>11</v>
      </c>
      <c r="H813" s="853" t="s">
        <v>11</v>
      </c>
      <c r="I813" s="850" t="s">
        <v>11</v>
      </c>
      <c r="J813" s="735" t="s">
        <v>98</v>
      </c>
      <c r="K813" s="632"/>
      <c r="L813" s="632"/>
      <c r="M813" s="632"/>
      <c r="N813" s="632"/>
      <c r="O813" s="632"/>
    </row>
    <row r="814" spans="1:15" ht="15.75" x14ac:dyDescent="0.25">
      <c r="A814" s="1198" t="s">
        <v>85</v>
      </c>
      <c r="B814" s="1385" t="s">
        <v>1295</v>
      </c>
      <c r="C814" s="1426"/>
      <c r="D814" s="624" t="s">
        <v>10</v>
      </c>
      <c r="E814" s="52">
        <v>20</v>
      </c>
      <c r="F814" s="852">
        <v>20</v>
      </c>
      <c r="G814" s="852">
        <v>20</v>
      </c>
      <c r="H814" s="852">
        <v>20</v>
      </c>
      <c r="I814" s="439">
        <f>(H814/E814)*100</f>
        <v>100</v>
      </c>
      <c r="J814" s="685" t="s">
        <v>61</v>
      </c>
      <c r="K814" s="632"/>
      <c r="L814" s="632"/>
      <c r="M814" s="632"/>
      <c r="N814" s="632"/>
      <c r="O814" s="632"/>
    </row>
    <row r="815" spans="1:15" ht="15.75" x14ac:dyDescent="0.25">
      <c r="A815" s="1198"/>
      <c r="B815" s="1385"/>
      <c r="C815" s="1426"/>
      <c r="D815" s="624" t="s">
        <v>27</v>
      </c>
      <c r="E815" s="52">
        <v>5</v>
      </c>
      <c r="F815" s="52" t="s">
        <v>11</v>
      </c>
      <c r="G815" s="52" t="s">
        <v>11</v>
      </c>
      <c r="H815" s="52">
        <v>5</v>
      </c>
      <c r="I815" s="439">
        <f>(H815/E815)*100</f>
        <v>100</v>
      </c>
      <c r="J815" s="685" t="s">
        <v>61</v>
      </c>
      <c r="K815" s="632"/>
      <c r="L815" s="632"/>
      <c r="M815" s="632"/>
      <c r="N815" s="632"/>
      <c r="O815" s="632"/>
    </row>
    <row r="816" spans="1:15" ht="15" customHeight="1" x14ac:dyDescent="0.25">
      <c r="A816" s="1423" t="s">
        <v>1296</v>
      </c>
      <c r="B816" s="1424"/>
      <c r="C816" s="1424"/>
      <c r="D816" s="1424"/>
      <c r="E816" s="1424"/>
      <c r="F816" s="1424"/>
      <c r="G816" s="1424"/>
      <c r="H816" s="1424"/>
      <c r="I816" s="1424"/>
      <c r="J816" s="1425"/>
      <c r="K816" s="632"/>
      <c r="L816" s="632"/>
      <c r="M816" s="632"/>
      <c r="N816" s="632"/>
      <c r="O816" s="632"/>
    </row>
    <row r="817" spans="1:15" ht="25.5" x14ac:dyDescent="0.25">
      <c r="A817" s="621" t="s">
        <v>54</v>
      </c>
      <c r="B817" s="697" t="s">
        <v>1297</v>
      </c>
      <c r="C817" s="849"/>
      <c r="D817" s="624" t="s">
        <v>10</v>
      </c>
      <c r="E817" s="52">
        <v>10</v>
      </c>
      <c r="F817" s="52">
        <v>10</v>
      </c>
      <c r="G817" s="52">
        <v>8.9</v>
      </c>
      <c r="H817" s="52">
        <v>2</v>
      </c>
      <c r="I817" s="439">
        <f>(H817/E817)*100</f>
        <v>20</v>
      </c>
      <c r="J817" s="597" t="s">
        <v>1448</v>
      </c>
      <c r="K817" s="632"/>
      <c r="L817" s="632"/>
      <c r="M817" s="632"/>
      <c r="N817" s="632"/>
      <c r="O817" s="632"/>
    </row>
    <row r="818" spans="1:15" ht="26.25" x14ac:dyDescent="0.25">
      <c r="A818" s="621" t="s">
        <v>55</v>
      </c>
      <c r="B818" s="698" t="s">
        <v>1298</v>
      </c>
      <c r="C818" s="849"/>
      <c r="D818" s="624" t="s">
        <v>10</v>
      </c>
      <c r="E818" s="52">
        <v>10</v>
      </c>
      <c r="F818" s="52">
        <v>10</v>
      </c>
      <c r="G818" s="52">
        <v>10</v>
      </c>
      <c r="H818" s="52">
        <v>10</v>
      </c>
      <c r="I818" s="439">
        <f>(H818/E818)*100</f>
        <v>100</v>
      </c>
      <c r="J818" s="685" t="s">
        <v>61</v>
      </c>
      <c r="K818" s="632"/>
      <c r="L818" s="632"/>
      <c r="M818" s="632"/>
      <c r="N818" s="632"/>
      <c r="O818" s="632"/>
    </row>
    <row r="819" spans="1:15" ht="15.75" x14ac:dyDescent="0.25">
      <c r="A819" s="1198" t="s">
        <v>56</v>
      </c>
      <c r="B819" s="1385" t="s">
        <v>1299</v>
      </c>
      <c r="C819" s="1426"/>
      <c r="D819" s="624" t="s">
        <v>10</v>
      </c>
      <c r="E819" s="52">
        <v>10</v>
      </c>
      <c r="F819" s="52">
        <v>10</v>
      </c>
      <c r="G819" s="52">
        <v>10</v>
      </c>
      <c r="H819" s="52">
        <v>10</v>
      </c>
      <c r="I819" s="439">
        <f>(H819/E819)*100</f>
        <v>100</v>
      </c>
      <c r="J819" s="685" t="s">
        <v>61</v>
      </c>
      <c r="K819" s="632"/>
      <c r="L819" s="632"/>
      <c r="M819" s="632"/>
      <c r="N819" s="632"/>
      <c r="O819" s="632"/>
    </row>
    <row r="820" spans="1:15" ht="15.75" x14ac:dyDescent="0.25">
      <c r="A820" s="1198"/>
      <c r="B820" s="1385"/>
      <c r="C820" s="1426"/>
      <c r="D820" s="624" t="s">
        <v>27</v>
      </c>
      <c r="E820" s="52">
        <v>5</v>
      </c>
      <c r="F820" s="855" t="s">
        <v>11</v>
      </c>
      <c r="G820" s="855" t="s">
        <v>11</v>
      </c>
      <c r="H820" s="52">
        <v>5</v>
      </c>
      <c r="I820" s="439">
        <f>(H820/E820)*100</f>
        <v>100</v>
      </c>
      <c r="J820" s="685" t="s">
        <v>61</v>
      </c>
      <c r="K820" s="632"/>
      <c r="L820" s="632"/>
      <c r="M820" s="632"/>
      <c r="N820" s="632"/>
      <c r="O820" s="632"/>
    </row>
    <row r="821" spans="1:15" x14ac:dyDescent="0.25">
      <c r="A821" s="632"/>
      <c r="B821" s="632"/>
      <c r="C821" s="632"/>
      <c r="D821" s="632"/>
      <c r="E821" s="632"/>
      <c r="F821" s="632"/>
      <c r="G821" s="632"/>
      <c r="H821" s="633"/>
      <c r="I821" s="632"/>
      <c r="J821" s="632"/>
      <c r="K821" s="632"/>
      <c r="L821" s="632"/>
      <c r="M821" s="632"/>
      <c r="N821" s="632"/>
      <c r="O821" s="632"/>
    </row>
    <row r="822" spans="1:15" ht="15.75" x14ac:dyDescent="0.25">
      <c r="A822" s="1287" t="s">
        <v>18</v>
      </c>
      <c r="B822" s="1287"/>
      <c r="C822" s="1287"/>
      <c r="D822" s="1287"/>
      <c r="E822" s="1287"/>
      <c r="F822" s="1287"/>
      <c r="G822" s="1287"/>
      <c r="H822" s="1287"/>
      <c r="I822" s="1287"/>
      <c r="J822" s="671"/>
      <c r="K822" s="632"/>
      <c r="L822" s="632"/>
      <c r="M822" s="632"/>
      <c r="N822" s="632"/>
      <c r="O822" s="632"/>
    </row>
    <row r="823" spans="1:15" x14ac:dyDescent="0.25">
      <c r="A823" s="1308" t="s">
        <v>0</v>
      </c>
      <c r="B823" s="1309" t="s">
        <v>19</v>
      </c>
      <c r="C823" s="1310" t="s">
        <v>20</v>
      </c>
      <c r="D823" s="1311" t="s">
        <v>1416</v>
      </c>
      <c r="E823" s="1312"/>
      <c r="F823" s="1315">
        <v>2023</v>
      </c>
      <c r="G823" s="1316"/>
      <c r="H823" s="1316"/>
      <c r="I823" s="1317"/>
      <c r="J823" s="1310" t="s">
        <v>21</v>
      </c>
      <c r="K823" s="632"/>
      <c r="L823" s="632"/>
      <c r="M823" s="632"/>
      <c r="N823" s="632"/>
      <c r="O823" s="632"/>
    </row>
    <row r="824" spans="1:15" x14ac:dyDescent="0.25">
      <c r="A824" s="1308"/>
      <c r="B824" s="1309"/>
      <c r="C824" s="1310"/>
      <c r="D824" s="1313"/>
      <c r="E824" s="1314"/>
      <c r="F824" s="1310" t="s">
        <v>22</v>
      </c>
      <c r="G824" s="1310"/>
      <c r="H824" s="1278" t="s">
        <v>24</v>
      </c>
      <c r="I824" s="1279"/>
      <c r="J824" s="1310"/>
      <c r="K824" s="632"/>
      <c r="L824" s="632"/>
      <c r="M824" s="632"/>
      <c r="N824" s="632"/>
      <c r="O824" s="632"/>
    </row>
    <row r="825" spans="1:15" x14ac:dyDescent="0.25">
      <c r="A825" s="707">
        <v>1</v>
      </c>
      <c r="B825" s="708">
        <v>2</v>
      </c>
      <c r="C825" s="674">
        <v>3</v>
      </c>
      <c r="D825" s="1292">
        <v>4</v>
      </c>
      <c r="E825" s="1293"/>
      <c r="F825" s="1318">
        <v>5</v>
      </c>
      <c r="G825" s="1318"/>
      <c r="H825" s="1292">
        <v>6</v>
      </c>
      <c r="I825" s="1293"/>
      <c r="J825" s="675">
        <v>7</v>
      </c>
      <c r="K825" s="632"/>
      <c r="L825" s="632"/>
      <c r="M825" s="632"/>
      <c r="N825" s="632"/>
      <c r="O825" s="632"/>
    </row>
    <row r="826" spans="1:15" ht="25.5" x14ac:dyDescent="0.25">
      <c r="A826" s="788">
        <v>1</v>
      </c>
      <c r="B826" s="793" t="s">
        <v>1300</v>
      </c>
      <c r="C826" s="731" t="s">
        <v>50</v>
      </c>
      <c r="D826" s="1276">
        <v>111</v>
      </c>
      <c r="E826" s="1277"/>
      <c r="F826" s="1280">
        <v>108</v>
      </c>
      <c r="G826" s="1280"/>
      <c r="H826" s="1276">
        <v>105</v>
      </c>
      <c r="I826" s="1277"/>
      <c r="J826" s="1383" t="s">
        <v>899</v>
      </c>
      <c r="K826" s="632"/>
      <c r="L826" s="632"/>
      <c r="M826" s="632"/>
      <c r="N826" s="632"/>
      <c r="O826" s="632"/>
    </row>
    <row r="827" spans="1:15" ht="15.75" x14ac:dyDescent="0.25">
      <c r="A827" s="788">
        <v>2</v>
      </c>
      <c r="B827" s="793" t="s">
        <v>1301</v>
      </c>
      <c r="C827" s="731" t="s">
        <v>1302</v>
      </c>
      <c r="D827" s="1276">
        <v>31</v>
      </c>
      <c r="E827" s="1277"/>
      <c r="F827" s="1280">
        <v>34</v>
      </c>
      <c r="G827" s="1280"/>
      <c r="H827" s="1276">
        <v>33</v>
      </c>
      <c r="I827" s="1277"/>
      <c r="J827" s="1257"/>
      <c r="K827" s="632"/>
      <c r="L827" s="632"/>
      <c r="M827" s="632"/>
      <c r="N827" s="632"/>
      <c r="O827" s="632"/>
    </row>
    <row r="828" spans="1:15" ht="25.5" x14ac:dyDescent="0.25">
      <c r="A828" s="788">
        <v>3</v>
      </c>
      <c r="B828" s="793" t="s">
        <v>1303</v>
      </c>
      <c r="C828" s="731" t="s">
        <v>49</v>
      </c>
      <c r="D828" s="1276">
        <v>31</v>
      </c>
      <c r="E828" s="1277"/>
      <c r="F828" s="1280">
        <v>34</v>
      </c>
      <c r="G828" s="1280"/>
      <c r="H828" s="1276">
        <v>33</v>
      </c>
      <c r="I828" s="1277"/>
      <c r="J828" s="1257"/>
      <c r="K828" s="632"/>
      <c r="L828" s="632"/>
      <c r="M828" s="632"/>
      <c r="N828" s="632"/>
      <c r="O828" s="632"/>
    </row>
    <row r="829" spans="1:15" ht="25.5" x14ac:dyDescent="0.25">
      <c r="A829" s="788">
        <v>4</v>
      </c>
      <c r="B829" s="793" t="s">
        <v>1304</v>
      </c>
      <c r="C829" s="731" t="s">
        <v>49</v>
      </c>
      <c r="D829" s="1276">
        <v>23</v>
      </c>
      <c r="E829" s="1277"/>
      <c r="F829" s="1280">
        <v>18</v>
      </c>
      <c r="G829" s="1280"/>
      <c r="H829" s="1276">
        <v>29</v>
      </c>
      <c r="I829" s="1277"/>
      <c r="J829" s="1257"/>
      <c r="K829" s="632"/>
      <c r="L829" s="632"/>
      <c r="M829" s="632"/>
      <c r="N829" s="632"/>
      <c r="O829" s="632"/>
    </row>
    <row r="830" spans="1:15" ht="15.75" x14ac:dyDescent="0.25">
      <c r="A830" s="788">
        <v>5</v>
      </c>
      <c r="B830" s="793" t="s">
        <v>1305</v>
      </c>
      <c r="C830" s="731" t="s">
        <v>50</v>
      </c>
      <c r="D830" s="1276">
        <v>4</v>
      </c>
      <c r="E830" s="1277"/>
      <c r="F830" s="1280">
        <v>9</v>
      </c>
      <c r="G830" s="1280"/>
      <c r="H830" s="1276">
        <v>1</v>
      </c>
      <c r="I830" s="1277"/>
      <c r="J830" s="1257"/>
      <c r="K830" s="632"/>
      <c r="L830" s="632"/>
      <c r="M830" s="632"/>
      <c r="N830" s="632"/>
      <c r="O830" s="632"/>
    </row>
    <row r="831" spans="1:15" ht="38.25" x14ac:dyDescent="0.25">
      <c r="A831" s="788">
        <v>6</v>
      </c>
      <c r="B831" s="793" t="s">
        <v>1306</v>
      </c>
      <c r="C831" s="731" t="s">
        <v>48</v>
      </c>
      <c r="D831" s="1386">
        <v>32</v>
      </c>
      <c r="E831" s="1387"/>
      <c r="F831" s="1403">
        <v>40</v>
      </c>
      <c r="G831" s="1403"/>
      <c r="H831" s="1386">
        <v>40</v>
      </c>
      <c r="I831" s="1387"/>
      <c r="J831" s="1257"/>
      <c r="K831" s="632"/>
      <c r="L831" s="632"/>
      <c r="M831" s="632"/>
      <c r="N831" s="632"/>
      <c r="O831" s="632"/>
    </row>
    <row r="832" spans="1:15" ht="51" x14ac:dyDescent="0.25">
      <c r="A832" s="788">
        <v>7</v>
      </c>
      <c r="B832" s="793" t="s">
        <v>1307</v>
      </c>
      <c r="C832" s="731" t="s">
        <v>48</v>
      </c>
      <c r="D832" s="1276">
        <v>61.5</v>
      </c>
      <c r="E832" s="1277"/>
      <c r="F832" s="1403">
        <v>30</v>
      </c>
      <c r="G832" s="1403"/>
      <c r="H832" s="1276">
        <v>57.6</v>
      </c>
      <c r="I832" s="1277"/>
      <c r="J832" s="1257"/>
      <c r="K832" s="632"/>
      <c r="L832" s="632"/>
      <c r="M832" s="632"/>
      <c r="N832" s="632"/>
      <c r="O832" s="632"/>
    </row>
    <row r="833" spans="1:15" ht="38.25" x14ac:dyDescent="0.25">
      <c r="A833" s="788">
        <v>8</v>
      </c>
      <c r="B833" s="793" t="s">
        <v>1308</v>
      </c>
      <c r="C833" s="731" t="s">
        <v>49</v>
      </c>
      <c r="D833" s="1276">
        <v>215</v>
      </c>
      <c r="E833" s="1277"/>
      <c r="F833" s="1280">
        <v>220</v>
      </c>
      <c r="G833" s="1280"/>
      <c r="H833" s="1276">
        <v>220</v>
      </c>
      <c r="I833" s="1277"/>
      <c r="J833" s="1257"/>
      <c r="K833" s="632"/>
      <c r="L833" s="632"/>
      <c r="M833" s="632"/>
      <c r="N833" s="632"/>
      <c r="O833" s="632"/>
    </row>
    <row r="834" spans="1:15" ht="38.25" x14ac:dyDescent="0.25">
      <c r="A834" s="788">
        <v>9</v>
      </c>
      <c r="B834" s="793" t="s">
        <v>1309</v>
      </c>
      <c r="C834" s="731" t="s">
        <v>48</v>
      </c>
      <c r="D834" s="1276">
        <v>83.6</v>
      </c>
      <c r="E834" s="1277"/>
      <c r="F834" s="1403">
        <v>92</v>
      </c>
      <c r="G834" s="1403"/>
      <c r="H834" s="1276">
        <v>82.8</v>
      </c>
      <c r="I834" s="1277"/>
      <c r="J834" s="1257"/>
      <c r="K834" s="632"/>
      <c r="L834" s="632"/>
      <c r="M834" s="632"/>
      <c r="N834" s="632"/>
      <c r="O834" s="632"/>
    </row>
    <row r="835" spans="1:15" ht="51" x14ac:dyDescent="0.25">
      <c r="A835" s="788">
        <v>10</v>
      </c>
      <c r="B835" s="793" t="s">
        <v>1310</v>
      </c>
      <c r="C835" s="731" t="s">
        <v>48</v>
      </c>
      <c r="D835" s="1276">
        <v>94.8</v>
      </c>
      <c r="E835" s="1277"/>
      <c r="F835" s="1280">
        <v>97.5</v>
      </c>
      <c r="G835" s="1280"/>
      <c r="H835" s="1276">
        <v>96.2</v>
      </c>
      <c r="I835" s="1277"/>
      <c r="J835" s="1258"/>
      <c r="K835" s="632"/>
      <c r="L835" s="632"/>
      <c r="M835" s="632"/>
      <c r="N835" s="632"/>
      <c r="O835" s="632"/>
    </row>
    <row r="836" spans="1:15" x14ac:dyDescent="0.25">
      <c r="A836" s="632"/>
      <c r="B836" s="632"/>
      <c r="C836" s="632"/>
      <c r="D836" s="632"/>
      <c r="E836" s="632"/>
      <c r="F836" s="632"/>
      <c r="G836" s="632"/>
      <c r="H836" s="633"/>
      <c r="I836" s="632"/>
      <c r="J836" s="632"/>
      <c r="K836" s="632"/>
      <c r="L836" s="632"/>
      <c r="M836" s="632"/>
      <c r="N836" s="632"/>
      <c r="O836" s="632"/>
    </row>
    <row r="837" spans="1:15" x14ac:dyDescent="0.25">
      <c r="A837" s="632"/>
      <c r="B837" s="632"/>
      <c r="C837" s="632"/>
      <c r="D837" s="632"/>
      <c r="E837" s="632"/>
      <c r="F837" s="632"/>
      <c r="G837" s="632"/>
      <c r="H837" s="633"/>
      <c r="I837" s="632"/>
      <c r="J837" s="632"/>
      <c r="K837" s="632"/>
      <c r="L837" s="632"/>
      <c r="M837" s="632"/>
      <c r="N837" s="632"/>
      <c r="O837" s="632"/>
    </row>
    <row r="838" spans="1:15" x14ac:dyDescent="0.25">
      <c r="A838" s="632"/>
      <c r="B838" s="632"/>
      <c r="C838" s="632"/>
      <c r="D838" s="632"/>
      <c r="E838" s="632"/>
      <c r="F838" s="632"/>
      <c r="G838" s="632"/>
      <c r="H838" s="633"/>
      <c r="I838" s="632"/>
      <c r="J838" s="632"/>
      <c r="K838" s="632"/>
      <c r="L838" s="632"/>
      <c r="M838" s="632"/>
      <c r="N838" s="632"/>
      <c r="O838" s="632"/>
    </row>
    <row r="839" spans="1:15" ht="51" x14ac:dyDescent="0.25">
      <c r="A839" s="634" t="s">
        <v>0</v>
      </c>
      <c r="B839" s="685" t="s">
        <v>1</v>
      </c>
      <c r="C839" s="636" t="s">
        <v>4</v>
      </c>
      <c r="D839" s="1300" t="s">
        <v>2</v>
      </c>
      <c r="E839" s="1301"/>
      <c r="F839" s="637" t="s">
        <v>5</v>
      </c>
      <c r="G839" s="637" t="s">
        <v>12</v>
      </c>
      <c r="H839" s="637" t="s">
        <v>3</v>
      </c>
      <c r="I839" s="638" t="s">
        <v>6</v>
      </c>
      <c r="J839" s="597" t="s">
        <v>7</v>
      </c>
      <c r="K839" s="632"/>
      <c r="L839" s="632"/>
      <c r="M839" s="632"/>
      <c r="N839" s="632"/>
      <c r="O839" s="632"/>
    </row>
    <row r="840" spans="1:15" ht="15.75" x14ac:dyDescent="0.25">
      <c r="A840" s="686">
        <v>1</v>
      </c>
      <c r="B840" s="687">
        <v>2</v>
      </c>
      <c r="C840" s="621">
        <v>3</v>
      </c>
      <c r="D840" s="1297">
        <v>4</v>
      </c>
      <c r="E840" s="1298"/>
      <c r="F840" s="440">
        <v>5</v>
      </c>
      <c r="G840" s="440">
        <v>6</v>
      </c>
      <c r="H840" s="52">
        <v>7</v>
      </c>
      <c r="I840" s="688">
        <v>8</v>
      </c>
      <c r="J840" s="597">
        <v>9</v>
      </c>
      <c r="K840" s="632"/>
      <c r="L840" s="632"/>
      <c r="M840" s="632"/>
      <c r="N840" s="632"/>
      <c r="O840" s="632"/>
    </row>
    <row r="841" spans="1:15" ht="15.75" x14ac:dyDescent="0.25">
      <c r="A841" s="714"/>
      <c r="B841" s="715"/>
      <c r="C841" s="666"/>
      <c r="D841" s="669"/>
      <c r="E841" s="669"/>
      <c r="F841" s="716"/>
      <c r="G841" s="716"/>
      <c r="H841" s="210"/>
      <c r="I841" s="717"/>
      <c r="J841" s="671"/>
      <c r="K841" s="632"/>
      <c r="L841" s="632"/>
      <c r="M841" s="632"/>
      <c r="N841" s="632"/>
      <c r="O841" s="632"/>
    </row>
    <row r="842" spans="1:15" ht="15.75" x14ac:dyDescent="0.25">
      <c r="A842" s="700"/>
      <c r="B842" s="500"/>
      <c r="C842" s="702"/>
      <c r="D842" s="703"/>
      <c r="E842" s="704">
        <f>E845+E844+E843</f>
        <v>189.5</v>
      </c>
      <c r="F842" s="704">
        <f>F845</f>
        <v>189.5</v>
      </c>
      <c r="G842" s="704">
        <f>G845</f>
        <v>30.9</v>
      </c>
      <c r="H842" s="704">
        <f>H845+H844+H843</f>
        <v>0</v>
      </c>
      <c r="I842" s="834">
        <f>H842/E842*100</f>
        <v>0</v>
      </c>
      <c r="J842" s="706"/>
      <c r="K842" s="632"/>
      <c r="L842" s="632"/>
      <c r="M842" s="632"/>
      <c r="N842" s="632"/>
      <c r="O842" s="632"/>
    </row>
    <row r="843" spans="1:15" ht="15.75" x14ac:dyDescent="0.25">
      <c r="A843" s="1391" t="s">
        <v>138</v>
      </c>
      <c r="B843" s="1427" t="s">
        <v>942</v>
      </c>
      <c r="C843" s="1428" t="s">
        <v>137</v>
      </c>
      <c r="D843" s="469" t="s">
        <v>8</v>
      </c>
      <c r="E843" s="220">
        <f>E846+E852+E859+E865+E871</f>
        <v>0</v>
      </c>
      <c r="F843" s="220">
        <v>0</v>
      </c>
      <c r="G843" s="220">
        <v>0</v>
      </c>
      <c r="H843" s="220">
        <f>H846+H852+H859+H865+H871</f>
        <v>0</v>
      </c>
      <c r="I843" s="442">
        <v>0</v>
      </c>
      <c r="J843" s="1172" t="s">
        <v>98</v>
      </c>
      <c r="K843" s="632"/>
      <c r="L843" s="632"/>
      <c r="M843" s="632"/>
      <c r="N843" s="632"/>
      <c r="O843" s="632"/>
    </row>
    <row r="844" spans="1:15" ht="15.75" x14ac:dyDescent="0.25">
      <c r="A844" s="1391"/>
      <c r="B844" s="1427"/>
      <c r="C844" s="1428"/>
      <c r="D844" s="469" t="s">
        <v>9</v>
      </c>
      <c r="E844" s="220">
        <f>E847+E853+E860+E866+E872</f>
        <v>0</v>
      </c>
      <c r="F844" s="220">
        <v>0</v>
      </c>
      <c r="G844" s="220">
        <v>0</v>
      </c>
      <c r="H844" s="220">
        <f>H847+H853+H860+H866+H872</f>
        <v>0</v>
      </c>
      <c r="I844" s="442">
        <v>0</v>
      </c>
      <c r="J844" s="1173"/>
      <c r="K844" s="632"/>
      <c r="L844" s="632"/>
      <c r="M844" s="632"/>
      <c r="N844" s="632"/>
      <c r="O844" s="632"/>
    </row>
    <row r="845" spans="1:15" ht="29.25" customHeight="1" x14ac:dyDescent="0.25">
      <c r="A845" s="1391"/>
      <c r="B845" s="1427"/>
      <c r="C845" s="1428"/>
      <c r="D845" s="652" t="s">
        <v>10</v>
      </c>
      <c r="E845" s="220">
        <f>E851+E858+E864+E870+E877</f>
        <v>189.5</v>
      </c>
      <c r="F845" s="220">
        <f>F851+F858+F864+F870+F877</f>
        <v>189.5</v>
      </c>
      <c r="G845" s="928">
        <f>G864+G877</f>
        <v>30.9</v>
      </c>
      <c r="H845" s="220">
        <f>H851+H858+H864+H870+H877</f>
        <v>0</v>
      </c>
      <c r="I845" s="442">
        <f>(H845/E845)*100</f>
        <v>0</v>
      </c>
      <c r="J845" s="1174"/>
      <c r="K845" s="632"/>
      <c r="L845" s="632"/>
      <c r="M845" s="632"/>
      <c r="N845" s="632"/>
      <c r="O845" s="632"/>
    </row>
    <row r="846" spans="1:15" ht="15.75" x14ac:dyDescent="0.25">
      <c r="A846" s="1417"/>
      <c r="B846" s="1420" t="s">
        <v>943</v>
      </c>
      <c r="C846" s="856" t="s">
        <v>11</v>
      </c>
      <c r="D846" s="624" t="s">
        <v>8</v>
      </c>
      <c r="E846" s="52">
        <f>E849</f>
        <v>0</v>
      </c>
      <c r="F846" s="52">
        <v>0</v>
      </c>
      <c r="G846" s="52">
        <v>0</v>
      </c>
      <c r="H846" s="52">
        <v>0</v>
      </c>
      <c r="I846" s="442">
        <v>0</v>
      </c>
      <c r="J846" s="1215" t="s">
        <v>61</v>
      </c>
      <c r="K846" s="632"/>
      <c r="L846" s="632"/>
      <c r="M846" s="632"/>
      <c r="N846" s="632"/>
      <c r="O846" s="632"/>
    </row>
    <row r="847" spans="1:15" ht="15.75" x14ac:dyDescent="0.25">
      <c r="A847" s="1418"/>
      <c r="B847" s="1421"/>
      <c r="C847" s="856" t="s">
        <v>11</v>
      </c>
      <c r="D847" s="624" t="s">
        <v>9</v>
      </c>
      <c r="E847" s="52">
        <f>E850</f>
        <v>0</v>
      </c>
      <c r="F847" s="52">
        <v>0</v>
      </c>
      <c r="G847" s="52">
        <v>0</v>
      </c>
      <c r="H847" s="52">
        <v>0</v>
      </c>
      <c r="I847" s="442">
        <v>0</v>
      </c>
      <c r="J847" s="1216"/>
      <c r="K847" s="632"/>
      <c r="L847" s="632"/>
      <c r="M847" s="632"/>
      <c r="N847" s="632"/>
      <c r="O847" s="632"/>
    </row>
    <row r="848" spans="1:15" ht="72.75" customHeight="1" x14ac:dyDescent="0.25">
      <c r="A848" s="1419"/>
      <c r="B848" s="1422"/>
      <c r="C848" s="857" t="s">
        <v>137</v>
      </c>
      <c r="D848" s="652" t="s">
        <v>10</v>
      </c>
      <c r="E848" s="220">
        <f>E851</f>
        <v>25</v>
      </c>
      <c r="F848" s="220">
        <f>F851</f>
        <v>25</v>
      </c>
      <c r="G848" s="220">
        <v>0</v>
      </c>
      <c r="H848" s="220">
        <f>H851</f>
        <v>0</v>
      </c>
      <c r="I848" s="442">
        <f>(H848/E848)*100</f>
        <v>0</v>
      </c>
      <c r="J848" s="1217"/>
      <c r="K848" s="632"/>
      <c r="L848" s="632"/>
      <c r="M848" s="632"/>
      <c r="N848" s="632"/>
      <c r="O848" s="632"/>
    </row>
    <row r="849" spans="1:15" ht="15.75" x14ac:dyDescent="0.25">
      <c r="A849" s="1397"/>
      <c r="B849" s="1336" t="s">
        <v>944</v>
      </c>
      <c r="C849" s="756" t="s">
        <v>11</v>
      </c>
      <c r="D849" s="624" t="s">
        <v>8</v>
      </c>
      <c r="E849" s="52">
        <v>0</v>
      </c>
      <c r="F849" s="52">
        <v>0</v>
      </c>
      <c r="G849" s="52">
        <v>0</v>
      </c>
      <c r="H849" s="52">
        <v>0</v>
      </c>
      <c r="I849" s="439">
        <v>0</v>
      </c>
      <c r="J849" s="1215" t="s">
        <v>98</v>
      </c>
      <c r="K849" s="632"/>
      <c r="L849" s="632"/>
      <c r="M849" s="632"/>
      <c r="N849" s="632"/>
      <c r="O849" s="632"/>
    </row>
    <row r="850" spans="1:15" ht="15.75" x14ac:dyDescent="0.25">
      <c r="A850" s="1398"/>
      <c r="B850" s="1337"/>
      <c r="C850" s="756" t="s">
        <v>11</v>
      </c>
      <c r="D850" s="624" t="s">
        <v>9</v>
      </c>
      <c r="E850" s="52">
        <v>0</v>
      </c>
      <c r="F850" s="52">
        <v>0</v>
      </c>
      <c r="G850" s="52">
        <v>0</v>
      </c>
      <c r="H850" s="52">
        <v>0</v>
      </c>
      <c r="I850" s="439">
        <v>0</v>
      </c>
      <c r="J850" s="1216"/>
      <c r="K850" s="632"/>
      <c r="L850" s="632"/>
      <c r="M850" s="632"/>
      <c r="N850" s="632"/>
      <c r="O850" s="632"/>
    </row>
    <row r="851" spans="1:15" ht="39" customHeight="1" x14ac:dyDescent="0.25">
      <c r="A851" s="1399"/>
      <c r="B851" s="1343"/>
      <c r="C851" s="858" t="s">
        <v>137</v>
      </c>
      <c r="D851" s="407" t="s">
        <v>10</v>
      </c>
      <c r="E851" s="52">
        <v>25</v>
      </c>
      <c r="F851" s="52">
        <v>25</v>
      </c>
      <c r="G851" s="52">
        <v>0</v>
      </c>
      <c r="H851" s="52">
        <v>0</v>
      </c>
      <c r="I851" s="439">
        <f>(H851/E851)*100</f>
        <v>0</v>
      </c>
      <c r="J851" s="1217"/>
      <c r="K851" s="632"/>
      <c r="L851" s="632"/>
      <c r="M851" s="632"/>
      <c r="N851" s="632"/>
      <c r="O851" s="632"/>
    </row>
    <row r="852" spans="1:15" ht="15.75" x14ac:dyDescent="0.25">
      <c r="A852" s="1397"/>
      <c r="B852" s="1336" t="s">
        <v>945</v>
      </c>
      <c r="C852" s="756" t="s">
        <v>11</v>
      </c>
      <c r="D852" s="624" t="s">
        <v>8</v>
      </c>
      <c r="E852" s="52">
        <f>E856</f>
        <v>0</v>
      </c>
      <c r="F852" s="52">
        <v>0</v>
      </c>
      <c r="G852" s="52">
        <v>0</v>
      </c>
      <c r="H852" s="52">
        <v>0</v>
      </c>
      <c r="I852" s="439">
        <v>0</v>
      </c>
      <c r="J852" s="1215" t="s">
        <v>61</v>
      </c>
      <c r="K852" s="632"/>
      <c r="L852" s="632"/>
      <c r="M852" s="632"/>
      <c r="N852" s="632"/>
      <c r="O852" s="632"/>
    </row>
    <row r="853" spans="1:15" ht="15.75" x14ac:dyDescent="0.25">
      <c r="A853" s="1398"/>
      <c r="B853" s="1337"/>
      <c r="C853" s="756" t="s">
        <v>11</v>
      </c>
      <c r="D853" s="624" t="s">
        <v>9</v>
      </c>
      <c r="E853" s="52">
        <f>E857</f>
        <v>0</v>
      </c>
      <c r="F853" s="52">
        <v>0</v>
      </c>
      <c r="G853" s="52">
        <v>0</v>
      </c>
      <c r="H853" s="52">
        <v>0</v>
      </c>
      <c r="I853" s="439">
        <v>0</v>
      </c>
      <c r="J853" s="1216"/>
      <c r="K853" s="632"/>
      <c r="L853" s="632"/>
      <c r="M853" s="632"/>
      <c r="N853" s="632"/>
      <c r="O853" s="632"/>
    </row>
    <row r="854" spans="1:15" ht="137.25" customHeight="1" x14ac:dyDescent="0.25">
      <c r="A854" s="1399"/>
      <c r="B854" s="1343"/>
      <c r="C854" s="857" t="s">
        <v>137</v>
      </c>
      <c r="D854" s="652" t="s">
        <v>10</v>
      </c>
      <c r="E854" s="220">
        <f>E858</f>
        <v>3</v>
      </c>
      <c r="F854" s="220">
        <f>F858</f>
        <v>3</v>
      </c>
      <c r="G854" s="220">
        <f>G858</f>
        <v>0</v>
      </c>
      <c r="H854" s="220">
        <f>H858</f>
        <v>0</v>
      </c>
      <c r="I854" s="442">
        <f>H854/E854*100</f>
        <v>0</v>
      </c>
      <c r="J854" s="1217"/>
      <c r="K854" s="632"/>
      <c r="L854" s="632"/>
      <c r="M854" s="632"/>
      <c r="N854" s="632"/>
      <c r="O854" s="632"/>
    </row>
    <row r="855" spans="1:15" ht="43.5" customHeight="1" x14ac:dyDescent="0.25">
      <c r="A855" s="859"/>
      <c r="B855" s="682" t="s">
        <v>1377</v>
      </c>
      <c r="C855" s="756" t="s">
        <v>11</v>
      </c>
      <c r="D855" s="860" t="s">
        <v>521</v>
      </c>
      <c r="E855" s="52">
        <v>0</v>
      </c>
      <c r="F855" s="52">
        <v>0</v>
      </c>
      <c r="G855" s="52">
        <v>0</v>
      </c>
      <c r="H855" s="52">
        <v>0</v>
      </c>
      <c r="I855" s="439">
        <v>0</v>
      </c>
      <c r="J855" s="597" t="s">
        <v>98</v>
      </c>
      <c r="K855" s="632"/>
      <c r="L855" s="632"/>
      <c r="M855" s="632"/>
      <c r="N855" s="632"/>
      <c r="O855" s="632"/>
    </row>
    <row r="856" spans="1:15" ht="19.5" customHeight="1" x14ac:dyDescent="0.25">
      <c r="A856" s="1397"/>
      <c r="B856" s="1326" t="s">
        <v>947</v>
      </c>
      <c r="C856" s="628" t="s">
        <v>11</v>
      </c>
      <c r="D856" s="624" t="s">
        <v>8</v>
      </c>
      <c r="E856" s="52">
        <v>0</v>
      </c>
      <c r="F856" s="52">
        <v>0</v>
      </c>
      <c r="G856" s="52">
        <v>0</v>
      </c>
      <c r="H856" s="52">
        <v>0</v>
      </c>
      <c r="I856" s="439">
        <v>0</v>
      </c>
      <c r="J856" s="597" t="s">
        <v>61</v>
      </c>
      <c r="K856" s="632"/>
      <c r="L856" s="632"/>
      <c r="M856" s="632"/>
      <c r="N856" s="632"/>
      <c r="O856" s="632"/>
    </row>
    <row r="857" spans="1:15" ht="15.75" x14ac:dyDescent="0.25">
      <c r="A857" s="1398"/>
      <c r="B857" s="1330"/>
      <c r="C857" s="628" t="s">
        <v>11</v>
      </c>
      <c r="D857" s="624" t="s">
        <v>9</v>
      </c>
      <c r="E857" s="52">
        <v>0</v>
      </c>
      <c r="F857" s="52">
        <v>0</v>
      </c>
      <c r="G857" s="52">
        <v>0</v>
      </c>
      <c r="H857" s="52">
        <v>0</v>
      </c>
      <c r="I857" s="439">
        <v>0</v>
      </c>
      <c r="J857" s="597" t="s">
        <v>61</v>
      </c>
      <c r="K857" s="632"/>
      <c r="L857" s="632"/>
      <c r="M857" s="632"/>
      <c r="N857" s="632"/>
      <c r="O857" s="632"/>
    </row>
    <row r="858" spans="1:15" ht="41.25" customHeight="1" x14ac:dyDescent="0.25">
      <c r="A858" s="1399"/>
      <c r="B858" s="1327"/>
      <c r="C858" s="858" t="s">
        <v>137</v>
      </c>
      <c r="D858" s="407" t="s">
        <v>10</v>
      </c>
      <c r="E858" s="52">
        <v>3</v>
      </c>
      <c r="F858" s="52">
        <v>3</v>
      </c>
      <c r="G858" s="52">
        <v>0</v>
      </c>
      <c r="H858" s="52">
        <v>0</v>
      </c>
      <c r="I858" s="439">
        <f>(H858/E858)*100</f>
        <v>0</v>
      </c>
      <c r="J858" s="597" t="s">
        <v>98</v>
      </c>
      <c r="K858" s="632"/>
      <c r="L858" s="632"/>
      <c r="M858" s="632"/>
      <c r="N858" s="632"/>
      <c r="O858" s="632"/>
    </row>
    <row r="859" spans="1:15" ht="15.75" x14ac:dyDescent="0.25">
      <c r="A859" s="1397"/>
      <c r="B859" s="1336" t="s">
        <v>948</v>
      </c>
      <c r="C859" s="861" t="s">
        <v>11</v>
      </c>
      <c r="D859" s="469" t="s">
        <v>8</v>
      </c>
      <c r="E859" s="220">
        <v>0</v>
      </c>
      <c r="F859" s="220">
        <v>0</v>
      </c>
      <c r="G859" s="220">
        <v>0</v>
      </c>
      <c r="H859" s="220">
        <f>H862</f>
        <v>0</v>
      </c>
      <c r="I859" s="442">
        <v>0</v>
      </c>
      <c r="J859" s="597"/>
      <c r="K859" s="632"/>
      <c r="L859" s="632"/>
      <c r="M859" s="632"/>
      <c r="N859" s="632"/>
      <c r="O859" s="632"/>
    </row>
    <row r="860" spans="1:15" ht="15.75" x14ac:dyDescent="0.25">
      <c r="A860" s="1398"/>
      <c r="B860" s="1337"/>
      <c r="C860" s="861" t="s">
        <v>11</v>
      </c>
      <c r="D860" s="469" t="s">
        <v>9</v>
      </c>
      <c r="E860" s="220">
        <v>0</v>
      </c>
      <c r="F860" s="220">
        <v>0</v>
      </c>
      <c r="G860" s="220">
        <v>0</v>
      </c>
      <c r="H860" s="220">
        <f>H863</f>
        <v>0</v>
      </c>
      <c r="I860" s="442">
        <v>0</v>
      </c>
      <c r="J860" s="597"/>
      <c r="K860" s="632"/>
      <c r="L860" s="632"/>
      <c r="M860" s="632"/>
      <c r="N860" s="632"/>
      <c r="O860" s="632"/>
    </row>
    <row r="861" spans="1:15" ht="43.5" customHeight="1" x14ac:dyDescent="0.25">
      <c r="A861" s="1399"/>
      <c r="B861" s="1343"/>
      <c r="C861" s="857" t="s">
        <v>137</v>
      </c>
      <c r="D861" s="652" t="s">
        <v>10</v>
      </c>
      <c r="E861" s="220">
        <f>E864</f>
        <v>2</v>
      </c>
      <c r="F861" s="220">
        <f>F864</f>
        <v>2</v>
      </c>
      <c r="G861" s="928">
        <f>G864</f>
        <v>0.9</v>
      </c>
      <c r="H861" s="220">
        <f>H864</f>
        <v>0</v>
      </c>
      <c r="I861" s="442">
        <f>(H861/E861)*100</f>
        <v>0</v>
      </c>
      <c r="J861" s="597" t="s">
        <v>98</v>
      </c>
      <c r="K861" s="632"/>
      <c r="L861" s="632"/>
      <c r="M861" s="632"/>
      <c r="N861" s="632"/>
      <c r="O861" s="632"/>
    </row>
    <row r="862" spans="1:15" ht="15.75" x14ac:dyDescent="0.25">
      <c r="A862" s="1308"/>
      <c r="B862" s="1414" t="s">
        <v>949</v>
      </c>
      <c r="C862" s="628" t="s">
        <v>11</v>
      </c>
      <c r="D862" s="624" t="s">
        <v>8</v>
      </c>
      <c r="E862" s="52">
        <v>0</v>
      </c>
      <c r="F862" s="52" t="s">
        <v>11</v>
      </c>
      <c r="G862" s="52" t="s">
        <v>11</v>
      </c>
      <c r="H862" s="52">
        <v>0</v>
      </c>
      <c r="I862" s="439" t="s">
        <v>11</v>
      </c>
      <c r="J862" s="597"/>
      <c r="K862" s="632"/>
      <c r="L862" s="632"/>
      <c r="M862" s="632"/>
      <c r="N862" s="632"/>
      <c r="O862" s="632"/>
    </row>
    <row r="863" spans="1:15" ht="15.75" x14ac:dyDescent="0.25">
      <c r="A863" s="1308"/>
      <c r="B863" s="1415"/>
      <c r="C863" s="628" t="s">
        <v>11</v>
      </c>
      <c r="D863" s="624" t="s">
        <v>9</v>
      </c>
      <c r="E863" s="52">
        <v>0</v>
      </c>
      <c r="F863" s="52" t="s">
        <v>11</v>
      </c>
      <c r="G863" s="52" t="s">
        <v>11</v>
      </c>
      <c r="H863" s="52">
        <v>0</v>
      </c>
      <c r="I863" s="439" t="s">
        <v>11</v>
      </c>
      <c r="J863" s="597"/>
      <c r="K863" s="632"/>
      <c r="L863" s="632"/>
      <c r="M863" s="632"/>
      <c r="N863" s="632"/>
      <c r="O863" s="632"/>
    </row>
    <row r="864" spans="1:15" ht="25.5" x14ac:dyDescent="0.25">
      <c r="A864" s="1308"/>
      <c r="B864" s="1416"/>
      <c r="C864" s="858" t="s">
        <v>137</v>
      </c>
      <c r="D864" s="407" t="s">
        <v>10</v>
      </c>
      <c r="E864" s="52">
        <v>2</v>
      </c>
      <c r="F864" s="52">
        <v>2</v>
      </c>
      <c r="G864" s="52">
        <v>0.9</v>
      </c>
      <c r="H864" s="52">
        <v>0</v>
      </c>
      <c r="I864" s="439">
        <f>(H864/E864)*100</f>
        <v>0</v>
      </c>
      <c r="J864" s="597" t="s">
        <v>98</v>
      </c>
      <c r="K864" s="632"/>
      <c r="L864" s="632"/>
      <c r="M864" s="632"/>
      <c r="N864" s="632"/>
      <c r="O864" s="632"/>
    </row>
    <row r="865" spans="1:15" ht="15.75" x14ac:dyDescent="0.25">
      <c r="A865" s="1308"/>
      <c r="B865" s="1413" t="s">
        <v>950</v>
      </c>
      <c r="C865" s="756" t="s">
        <v>11</v>
      </c>
      <c r="D865" s="624" t="s">
        <v>8</v>
      </c>
      <c r="E865" s="52">
        <f>E868</f>
        <v>0</v>
      </c>
      <c r="F865" s="52" t="s">
        <v>11</v>
      </c>
      <c r="G865" s="52" t="s">
        <v>11</v>
      </c>
      <c r="H865" s="52">
        <f>H868</f>
        <v>0</v>
      </c>
      <c r="I865" s="439" t="s">
        <v>11</v>
      </c>
      <c r="J865" s="597"/>
      <c r="K865" s="632"/>
      <c r="L865" s="632"/>
      <c r="M865" s="632"/>
      <c r="N865" s="632"/>
      <c r="O865" s="632"/>
    </row>
    <row r="866" spans="1:15" ht="15.75" x14ac:dyDescent="0.25">
      <c r="A866" s="1308"/>
      <c r="B866" s="1413"/>
      <c r="C866" s="756" t="s">
        <v>11</v>
      </c>
      <c r="D866" s="624" t="s">
        <v>9</v>
      </c>
      <c r="E866" s="52">
        <f>E869</f>
        <v>0</v>
      </c>
      <c r="F866" s="52" t="s">
        <v>11</v>
      </c>
      <c r="G866" s="52" t="s">
        <v>11</v>
      </c>
      <c r="H866" s="52">
        <f>H869</f>
        <v>0</v>
      </c>
      <c r="I866" s="439" t="s">
        <v>11</v>
      </c>
      <c r="J866" s="597"/>
      <c r="K866" s="632"/>
      <c r="L866" s="632"/>
      <c r="M866" s="632"/>
      <c r="N866" s="632"/>
      <c r="O866" s="632"/>
    </row>
    <row r="867" spans="1:15" ht="14.25" customHeight="1" x14ac:dyDescent="0.25">
      <c r="A867" s="1308"/>
      <c r="B867" s="1413"/>
      <c r="C867" s="857" t="s">
        <v>137</v>
      </c>
      <c r="D867" s="652" t="s">
        <v>10</v>
      </c>
      <c r="E867" s="220">
        <v>124.5</v>
      </c>
      <c r="F867" s="220">
        <v>124.5</v>
      </c>
      <c r="G867" s="928">
        <v>124.5</v>
      </c>
      <c r="H867" s="220">
        <f>H870</f>
        <v>0</v>
      </c>
      <c r="I867" s="442">
        <f>H867/E867*100</f>
        <v>0</v>
      </c>
      <c r="J867" s="597" t="s">
        <v>61</v>
      </c>
      <c r="K867" s="632"/>
      <c r="L867" s="632"/>
      <c r="M867" s="632"/>
      <c r="N867" s="632"/>
      <c r="O867" s="632"/>
    </row>
    <row r="868" spans="1:15" ht="21.75" customHeight="1" x14ac:dyDescent="0.25">
      <c r="A868" s="1397"/>
      <c r="B868" s="1411" t="s">
        <v>951</v>
      </c>
      <c r="C868" s="756" t="s">
        <v>11</v>
      </c>
      <c r="D868" s="624" t="s">
        <v>8</v>
      </c>
      <c r="E868" s="52">
        <v>0</v>
      </c>
      <c r="F868" s="52" t="s">
        <v>11</v>
      </c>
      <c r="G868" s="52" t="s">
        <v>11</v>
      </c>
      <c r="H868" s="52">
        <v>0</v>
      </c>
      <c r="I868" s="439" t="s">
        <v>11</v>
      </c>
      <c r="J868" s="597"/>
      <c r="K868" s="632"/>
      <c r="L868" s="632"/>
      <c r="M868" s="632"/>
      <c r="N868" s="632"/>
      <c r="O868" s="632"/>
    </row>
    <row r="869" spans="1:15" ht="15.75" x14ac:dyDescent="0.25">
      <c r="A869" s="1398"/>
      <c r="B869" s="1411"/>
      <c r="C869" s="756" t="s">
        <v>11</v>
      </c>
      <c r="D869" s="624" t="s">
        <v>9</v>
      </c>
      <c r="E869" s="52">
        <v>0</v>
      </c>
      <c r="F869" s="52" t="s">
        <v>11</v>
      </c>
      <c r="G869" s="52" t="s">
        <v>11</v>
      </c>
      <c r="H869" s="52">
        <v>0</v>
      </c>
      <c r="I869" s="439" t="s">
        <v>11</v>
      </c>
      <c r="J869" s="597"/>
      <c r="K869" s="632"/>
      <c r="L869" s="632"/>
      <c r="M869" s="632"/>
      <c r="N869" s="632"/>
      <c r="O869" s="632"/>
    </row>
    <row r="870" spans="1:15" ht="25.5" customHeight="1" x14ac:dyDescent="0.25">
      <c r="A870" s="1399"/>
      <c r="B870" s="1412"/>
      <c r="C870" s="858" t="s">
        <v>137</v>
      </c>
      <c r="D870" s="407" t="s">
        <v>10</v>
      </c>
      <c r="E870" s="52">
        <v>129.5</v>
      </c>
      <c r="F870" s="52">
        <v>129.5</v>
      </c>
      <c r="G870" s="52">
        <v>0</v>
      </c>
      <c r="H870" s="52">
        <v>0</v>
      </c>
      <c r="I870" s="439">
        <f>(H870/E870)*100</f>
        <v>0</v>
      </c>
      <c r="J870" s="597" t="s">
        <v>98</v>
      </c>
      <c r="K870" s="632"/>
      <c r="L870" s="632"/>
      <c r="M870" s="632"/>
      <c r="N870" s="632"/>
      <c r="O870" s="632"/>
    </row>
    <row r="871" spans="1:15" ht="15.75" x14ac:dyDescent="0.25">
      <c r="A871" s="1397"/>
      <c r="B871" s="1336" t="s">
        <v>952</v>
      </c>
      <c r="C871" s="756" t="s">
        <v>11</v>
      </c>
      <c r="D871" s="624" t="s">
        <v>8</v>
      </c>
      <c r="E871" s="52">
        <f>E875</f>
        <v>0</v>
      </c>
      <c r="F871" s="52" t="s">
        <v>11</v>
      </c>
      <c r="G871" s="52" t="s">
        <v>11</v>
      </c>
      <c r="H871" s="52">
        <f>H875</f>
        <v>0</v>
      </c>
      <c r="I871" s="439" t="s">
        <v>11</v>
      </c>
      <c r="J871" s="1407" t="s">
        <v>98</v>
      </c>
      <c r="K871" s="632"/>
      <c r="L871" s="632"/>
      <c r="M871" s="632"/>
      <c r="N871" s="632"/>
      <c r="O871" s="632"/>
    </row>
    <row r="872" spans="1:15" ht="15.75" x14ac:dyDescent="0.25">
      <c r="A872" s="1398"/>
      <c r="B872" s="1337"/>
      <c r="C872" s="756" t="s">
        <v>11</v>
      </c>
      <c r="D872" s="624" t="s">
        <v>9</v>
      </c>
      <c r="E872" s="52">
        <f>E876</f>
        <v>0</v>
      </c>
      <c r="F872" s="52" t="s">
        <v>11</v>
      </c>
      <c r="G872" s="52" t="s">
        <v>11</v>
      </c>
      <c r="H872" s="52">
        <f>H876</f>
        <v>0</v>
      </c>
      <c r="I872" s="439" t="s">
        <v>11</v>
      </c>
      <c r="J872" s="1408"/>
      <c r="K872" s="632"/>
      <c r="L872" s="632"/>
      <c r="M872" s="632"/>
      <c r="N872" s="632"/>
      <c r="O872" s="632"/>
    </row>
    <row r="873" spans="1:15" ht="84" customHeight="1" x14ac:dyDescent="0.25">
      <c r="A873" s="1399"/>
      <c r="B873" s="1343"/>
      <c r="C873" s="857" t="s">
        <v>137</v>
      </c>
      <c r="D873" s="652" t="s">
        <v>10</v>
      </c>
      <c r="E873" s="220">
        <f>E877</f>
        <v>30</v>
      </c>
      <c r="F873" s="220">
        <f>F877</f>
        <v>30</v>
      </c>
      <c r="G873" s="928">
        <f>G877</f>
        <v>30</v>
      </c>
      <c r="H873" s="220">
        <f>H877</f>
        <v>0</v>
      </c>
      <c r="I873" s="442">
        <f>(H873/E873)*100</f>
        <v>0</v>
      </c>
      <c r="J873" s="1409"/>
      <c r="K873" s="632"/>
      <c r="L873" s="632"/>
      <c r="M873" s="632"/>
      <c r="N873" s="632"/>
      <c r="O873" s="632"/>
    </row>
    <row r="874" spans="1:15" ht="64.5" x14ac:dyDescent="0.25">
      <c r="A874" s="788"/>
      <c r="B874" s="698" t="s">
        <v>954</v>
      </c>
      <c r="C874" s="756" t="s">
        <v>11</v>
      </c>
      <c r="D874" s="860" t="s">
        <v>521</v>
      </c>
      <c r="E874" s="52">
        <v>0</v>
      </c>
      <c r="F874" s="52" t="s">
        <v>11</v>
      </c>
      <c r="G874" s="52" t="s">
        <v>11</v>
      </c>
      <c r="H874" s="52">
        <v>0</v>
      </c>
      <c r="I874" s="862">
        <v>0</v>
      </c>
      <c r="J874" s="597" t="s">
        <v>61</v>
      </c>
      <c r="K874" s="632"/>
      <c r="L874" s="632"/>
      <c r="M874" s="632"/>
      <c r="N874" s="632"/>
      <c r="O874" s="632"/>
    </row>
    <row r="875" spans="1:15" ht="15.75" x14ac:dyDescent="0.25">
      <c r="A875" s="1397"/>
      <c r="B875" s="1410" t="s">
        <v>955</v>
      </c>
      <c r="C875" s="756" t="s">
        <v>11</v>
      </c>
      <c r="D875" s="624" t="s">
        <v>8</v>
      </c>
      <c r="E875" s="52">
        <v>0</v>
      </c>
      <c r="F875" s="52" t="s">
        <v>11</v>
      </c>
      <c r="G875" s="52" t="s">
        <v>11</v>
      </c>
      <c r="H875" s="52">
        <v>0</v>
      </c>
      <c r="I875" s="862" t="s">
        <v>11</v>
      </c>
      <c r="J875" s="1215" t="s">
        <v>1434</v>
      </c>
      <c r="K875" s="632"/>
      <c r="L875" s="632"/>
      <c r="M875" s="632"/>
      <c r="N875" s="632"/>
      <c r="O875" s="632"/>
    </row>
    <row r="876" spans="1:15" ht="15.75" x14ac:dyDescent="0.25">
      <c r="A876" s="1398"/>
      <c r="B876" s="1411"/>
      <c r="C876" s="756" t="s">
        <v>11</v>
      </c>
      <c r="D876" s="624" t="s">
        <v>9</v>
      </c>
      <c r="E876" s="52">
        <v>0</v>
      </c>
      <c r="F876" s="52" t="s">
        <v>11</v>
      </c>
      <c r="G876" s="52" t="s">
        <v>11</v>
      </c>
      <c r="H876" s="52">
        <v>0</v>
      </c>
      <c r="I876" s="862" t="s">
        <v>11</v>
      </c>
      <c r="J876" s="1216"/>
      <c r="K876" s="632"/>
      <c r="L876" s="632"/>
      <c r="M876" s="632"/>
      <c r="N876" s="632"/>
      <c r="O876" s="632"/>
    </row>
    <row r="877" spans="1:15" ht="32.25" customHeight="1" x14ac:dyDescent="0.25">
      <c r="A877" s="1399"/>
      <c r="B877" s="1412"/>
      <c r="C877" s="858" t="s">
        <v>137</v>
      </c>
      <c r="D877" s="407" t="s">
        <v>10</v>
      </c>
      <c r="E877" s="52">
        <v>30</v>
      </c>
      <c r="F877" s="52">
        <v>30</v>
      </c>
      <c r="G877" s="52">
        <v>30</v>
      </c>
      <c r="H877" s="52">
        <v>0</v>
      </c>
      <c r="I877" s="862">
        <f>(H877/E877)*100</f>
        <v>0</v>
      </c>
      <c r="J877" s="1217"/>
      <c r="K877" s="632"/>
      <c r="L877" s="632"/>
      <c r="M877" s="632"/>
      <c r="N877" s="632"/>
      <c r="O877" s="632"/>
    </row>
    <row r="878" spans="1:15" ht="39" x14ac:dyDescent="0.25">
      <c r="A878" s="788"/>
      <c r="B878" s="698" t="s">
        <v>956</v>
      </c>
      <c r="C878" s="756" t="s">
        <v>11</v>
      </c>
      <c r="D878" s="653" t="s">
        <v>521</v>
      </c>
      <c r="E878" s="52">
        <v>0</v>
      </c>
      <c r="F878" s="52" t="s">
        <v>11</v>
      </c>
      <c r="G878" s="52" t="s">
        <v>11</v>
      </c>
      <c r="H878" s="52">
        <v>0</v>
      </c>
      <c r="I878" s="862">
        <v>0</v>
      </c>
      <c r="J878" s="597" t="s">
        <v>134</v>
      </c>
      <c r="K878" s="632"/>
      <c r="L878" s="632"/>
      <c r="M878" s="632"/>
      <c r="N878" s="632"/>
      <c r="O878" s="632"/>
    </row>
    <row r="879" spans="1:15" ht="15.75" x14ac:dyDescent="0.25">
      <c r="A879" s="863"/>
      <c r="B879" s="864"/>
      <c r="C879" s="762"/>
      <c r="D879" s="703"/>
      <c r="E879" s="704"/>
      <c r="F879" s="704"/>
      <c r="G879" s="704"/>
      <c r="H879" s="704"/>
      <c r="I879" s="705"/>
      <c r="J879" s="706"/>
      <c r="K879" s="632"/>
      <c r="L879" s="632"/>
      <c r="M879" s="632"/>
      <c r="N879" s="632"/>
      <c r="O879" s="632"/>
    </row>
    <row r="880" spans="1:15" ht="15.75" x14ac:dyDescent="0.25">
      <c r="A880" s="1287" t="s">
        <v>18</v>
      </c>
      <c r="B880" s="1287"/>
      <c r="C880" s="1287"/>
      <c r="D880" s="1287"/>
      <c r="E880" s="1287"/>
      <c r="F880" s="1287"/>
      <c r="G880" s="1287"/>
      <c r="H880" s="1287"/>
      <c r="I880" s="1287"/>
      <c r="J880" s="671"/>
      <c r="K880" s="632"/>
      <c r="L880" s="632"/>
      <c r="M880" s="632"/>
      <c r="N880" s="632"/>
      <c r="O880" s="632"/>
    </row>
    <row r="881" spans="1:15" x14ac:dyDescent="0.25">
      <c r="A881" s="1308" t="s">
        <v>0</v>
      </c>
      <c r="B881" s="1309" t="s">
        <v>19</v>
      </c>
      <c r="C881" s="1310" t="s">
        <v>20</v>
      </c>
      <c r="D881" s="1311" t="s">
        <v>1416</v>
      </c>
      <c r="E881" s="1312"/>
      <c r="F881" s="1315">
        <v>2023</v>
      </c>
      <c r="G881" s="1316"/>
      <c r="H881" s="1316"/>
      <c r="I881" s="1317"/>
      <c r="J881" s="1310" t="s">
        <v>21</v>
      </c>
      <c r="K881" s="632"/>
      <c r="L881" s="632"/>
      <c r="M881" s="632"/>
      <c r="N881" s="632"/>
      <c r="O881" s="632"/>
    </row>
    <row r="882" spans="1:15" x14ac:dyDescent="0.25">
      <c r="A882" s="1308"/>
      <c r="B882" s="1309"/>
      <c r="C882" s="1310"/>
      <c r="D882" s="1313"/>
      <c r="E882" s="1314"/>
      <c r="F882" s="1310" t="s">
        <v>22</v>
      </c>
      <c r="G882" s="1310"/>
      <c r="H882" s="1278" t="s">
        <v>24</v>
      </c>
      <c r="I882" s="1279"/>
      <c r="J882" s="1310"/>
      <c r="K882" s="632"/>
      <c r="L882" s="632"/>
      <c r="M882" s="632"/>
      <c r="N882" s="632"/>
      <c r="O882" s="632"/>
    </row>
    <row r="883" spans="1:15" x14ac:dyDescent="0.25">
      <c r="A883" s="707">
        <v>1</v>
      </c>
      <c r="B883" s="708">
        <v>2</v>
      </c>
      <c r="C883" s="674">
        <v>3</v>
      </c>
      <c r="D883" s="1292">
        <v>4</v>
      </c>
      <c r="E883" s="1293"/>
      <c r="F883" s="1318">
        <v>5</v>
      </c>
      <c r="G883" s="1318"/>
      <c r="H883" s="1292">
        <v>6</v>
      </c>
      <c r="I883" s="1293"/>
      <c r="J883" s="675">
        <v>7</v>
      </c>
      <c r="K883" s="632"/>
      <c r="L883" s="632"/>
      <c r="M883" s="632"/>
      <c r="N883" s="632"/>
      <c r="O883" s="632"/>
    </row>
    <row r="884" spans="1:15" ht="39" x14ac:dyDescent="0.25">
      <c r="A884" s="731">
        <v>1</v>
      </c>
      <c r="B884" s="698" t="s">
        <v>957</v>
      </c>
      <c r="C884" s="685" t="s">
        <v>958</v>
      </c>
      <c r="D884" s="1276">
        <v>10000</v>
      </c>
      <c r="E884" s="1277"/>
      <c r="F884" s="1280">
        <v>12000</v>
      </c>
      <c r="G884" s="1280"/>
      <c r="H884" s="1280">
        <v>12152</v>
      </c>
      <c r="I884" s="1280"/>
      <c r="J884" s="597" t="s">
        <v>61</v>
      </c>
      <c r="K884" s="632"/>
      <c r="L884" s="632"/>
      <c r="M884" s="632"/>
      <c r="N884" s="632"/>
      <c r="O884" s="632"/>
    </row>
    <row r="885" spans="1:15" ht="76.5" x14ac:dyDescent="0.25">
      <c r="A885" s="731">
        <v>2</v>
      </c>
      <c r="B885" s="408" t="s">
        <v>959</v>
      </c>
      <c r="C885" s="685" t="s">
        <v>958</v>
      </c>
      <c r="D885" s="1276">
        <v>6000</v>
      </c>
      <c r="E885" s="1277"/>
      <c r="F885" s="1280">
        <v>7000</v>
      </c>
      <c r="G885" s="1280"/>
      <c r="H885" s="1280">
        <v>7064</v>
      </c>
      <c r="I885" s="1280"/>
      <c r="J885" s="597" t="s">
        <v>61</v>
      </c>
      <c r="K885" s="632"/>
      <c r="L885" s="632"/>
      <c r="M885" s="632"/>
      <c r="N885" s="632"/>
      <c r="O885" s="632"/>
    </row>
    <row r="886" spans="1:15" ht="39" x14ac:dyDescent="0.25">
      <c r="A886" s="731">
        <v>3</v>
      </c>
      <c r="B886" s="766" t="s">
        <v>1311</v>
      </c>
      <c r="C886" s="685" t="s">
        <v>958</v>
      </c>
      <c r="D886" s="1276">
        <v>4500</v>
      </c>
      <c r="E886" s="1277"/>
      <c r="F886" s="1280">
        <v>5500</v>
      </c>
      <c r="G886" s="1280"/>
      <c r="H886" s="1280">
        <v>5500</v>
      </c>
      <c r="I886" s="1280"/>
      <c r="J886" s="597" t="s">
        <v>61</v>
      </c>
      <c r="K886" s="632"/>
      <c r="L886" s="632"/>
      <c r="M886" s="632"/>
      <c r="N886" s="632"/>
      <c r="O886" s="632"/>
    </row>
    <row r="887" spans="1:15" ht="39" x14ac:dyDescent="0.25">
      <c r="A887" s="731">
        <v>4</v>
      </c>
      <c r="B887" s="766" t="s">
        <v>960</v>
      </c>
      <c r="C887" s="685" t="s">
        <v>48</v>
      </c>
      <c r="D887" s="1386">
        <v>85</v>
      </c>
      <c r="E887" s="1387"/>
      <c r="F887" s="1403">
        <v>90</v>
      </c>
      <c r="G887" s="1403"/>
      <c r="H887" s="1403">
        <v>90</v>
      </c>
      <c r="I887" s="1403"/>
      <c r="J887" s="597" t="s">
        <v>61</v>
      </c>
      <c r="K887" s="632"/>
      <c r="L887" s="632"/>
      <c r="M887" s="632"/>
      <c r="N887" s="632"/>
      <c r="O887" s="632"/>
    </row>
    <row r="888" spans="1:15" ht="39" x14ac:dyDescent="0.25">
      <c r="A888" s="731">
        <v>5</v>
      </c>
      <c r="B888" s="766" t="s">
        <v>961</v>
      </c>
      <c r="C888" s="597" t="s">
        <v>962</v>
      </c>
      <c r="D888" s="1276">
        <v>10</v>
      </c>
      <c r="E888" s="1277"/>
      <c r="F888" s="1280">
        <v>12</v>
      </c>
      <c r="G888" s="1280"/>
      <c r="H888" s="1280">
        <v>12</v>
      </c>
      <c r="I888" s="1280"/>
      <c r="J888" s="597" t="s">
        <v>61</v>
      </c>
      <c r="K888" s="632"/>
      <c r="L888" s="632"/>
      <c r="M888" s="632"/>
      <c r="N888" s="632"/>
      <c r="O888" s="632"/>
    </row>
    <row r="889" spans="1:15" x14ac:dyDescent="0.25">
      <c r="A889" s="632"/>
      <c r="B889" s="632"/>
      <c r="C889" s="632"/>
      <c r="D889" s="632"/>
      <c r="E889" s="632"/>
      <c r="F889" s="632"/>
      <c r="G889" s="632"/>
      <c r="H889" s="633"/>
      <c r="I889" s="632"/>
      <c r="J889" s="632"/>
      <c r="K889" s="632"/>
      <c r="L889" s="632"/>
      <c r="M889" s="632"/>
      <c r="N889" s="632"/>
      <c r="O889" s="632"/>
    </row>
    <row r="890" spans="1:15" x14ac:dyDescent="0.25">
      <c r="A890" s="632"/>
      <c r="B890" s="632"/>
      <c r="C890" s="632"/>
      <c r="D890" s="632"/>
      <c r="E890" s="632"/>
      <c r="F890" s="632"/>
      <c r="G890" s="632"/>
      <c r="H890" s="633"/>
      <c r="I890" s="632"/>
      <c r="J890" s="632"/>
      <c r="K890" s="632"/>
      <c r="L890" s="632"/>
      <c r="M890" s="632"/>
      <c r="N890" s="632"/>
      <c r="O890" s="632"/>
    </row>
    <row r="891" spans="1:15" x14ac:dyDescent="0.25">
      <c r="A891" s="632"/>
      <c r="B891" s="632"/>
      <c r="C891" s="632"/>
      <c r="D891" s="632"/>
      <c r="E891" s="632"/>
      <c r="F891" s="632"/>
      <c r="G891" s="632"/>
      <c r="H891" s="633"/>
      <c r="I891" s="632"/>
      <c r="J891" s="632"/>
      <c r="K891" s="632"/>
      <c r="L891" s="632"/>
      <c r="M891" s="632"/>
      <c r="N891" s="632"/>
      <c r="O891" s="632"/>
    </row>
    <row r="892" spans="1:15" ht="51" x14ac:dyDescent="0.25">
      <c r="A892" s="634" t="s">
        <v>0</v>
      </c>
      <c r="B892" s="685" t="s">
        <v>1</v>
      </c>
      <c r="C892" s="636" t="s">
        <v>4</v>
      </c>
      <c r="D892" s="1300" t="s">
        <v>2</v>
      </c>
      <c r="E892" s="1301"/>
      <c r="F892" s="637" t="s">
        <v>5</v>
      </c>
      <c r="G892" s="637" t="s">
        <v>12</v>
      </c>
      <c r="H892" s="637" t="s">
        <v>3</v>
      </c>
      <c r="I892" s="638" t="s">
        <v>6</v>
      </c>
      <c r="J892" s="597" t="s">
        <v>7</v>
      </c>
      <c r="K892" s="632"/>
      <c r="L892" s="632"/>
      <c r="M892" s="632"/>
      <c r="N892" s="632"/>
      <c r="O892" s="632"/>
    </row>
    <row r="893" spans="1:15" ht="15.75" x14ac:dyDescent="0.25">
      <c r="A893" s="686">
        <v>1</v>
      </c>
      <c r="B893" s="687">
        <v>2</v>
      </c>
      <c r="C893" s="621">
        <v>3</v>
      </c>
      <c r="D893" s="1297">
        <v>4</v>
      </c>
      <c r="E893" s="1298"/>
      <c r="F893" s="440">
        <v>5</v>
      </c>
      <c r="G893" s="440">
        <v>6</v>
      </c>
      <c r="H893" s="52">
        <v>7</v>
      </c>
      <c r="I893" s="688">
        <v>8</v>
      </c>
      <c r="J893" s="624">
        <v>9</v>
      </c>
      <c r="K893" s="632"/>
      <c r="L893" s="632"/>
      <c r="M893" s="632"/>
      <c r="N893" s="632"/>
      <c r="O893" s="632"/>
    </row>
    <row r="894" spans="1:15" ht="15.75" x14ac:dyDescent="0.25">
      <c r="A894" s="714"/>
      <c r="B894" s="715"/>
      <c r="C894" s="666"/>
      <c r="D894" s="669"/>
      <c r="E894" s="669"/>
      <c r="F894" s="716"/>
      <c r="G894" s="716"/>
      <c r="H894" s="210"/>
      <c r="I894" s="717"/>
      <c r="J894" s="671"/>
      <c r="K894" s="632"/>
      <c r="L894" s="632"/>
      <c r="M894" s="632"/>
      <c r="N894" s="632"/>
      <c r="O894" s="632"/>
    </row>
    <row r="895" spans="1:15" ht="15.75" x14ac:dyDescent="0.25">
      <c r="A895" s="700"/>
      <c r="B895" s="500"/>
      <c r="C895" s="702"/>
      <c r="D895" s="703"/>
      <c r="E895" s="704">
        <f>E897+E898</f>
        <v>31510</v>
      </c>
      <c r="F895" s="704">
        <f>F898</f>
        <v>1648</v>
      </c>
      <c r="G895" s="704">
        <f>G898</f>
        <v>0</v>
      </c>
      <c r="H895" s="704">
        <f>H924+H935+H932+H925+H933+H936</f>
        <v>4481.6000000000004</v>
      </c>
      <c r="I895" s="834">
        <f>H895/E895*100</f>
        <v>14.222786417010475</v>
      </c>
      <c r="J895" s="706"/>
      <c r="K895" s="632"/>
      <c r="L895" s="632"/>
      <c r="M895" s="632"/>
      <c r="N895" s="632"/>
      <c r="O895" s="632"/>
    </row>
    <row r="896" spans="1:15" ht="15.75" x14ac:dyDescent="0.25">
      <c r="A896" s="1391" t="s">
        <v>135</v>
      </c>
      <c r="B896" s="1171" t="s">
        <v>394</v>
      </c>
      <c r="C896" s="1405" t="s">
        <v>137</v>
      </c>
      <c r="D896" s="652" t="s">
        <v>8</v>
      </c>
      <c r="E896" s="220" t="str">
        <f>E924</f>
        <v>-</v>
      </c>
      <c r="F896" s="220" t="s">
        <v>11</v>
      </c>
      <c r="G896" s="220" t="s">
        <v>11</v>
      </c>
      <c r="H896" s="220">
        <f>H924+H935+H932</f>
        <v>4324.3</v>
      </c>
      <c r="I896" s="442">
        <v>0</v>
      </c>
      <c r="J896" s="1172" t="s">
        <v>667</v>
      </c>
      <c r="K896" s="632"/>
      <c r="L896" s="632"/>
      <c r="M896" s="632"/>
      <c r="N896" s="632"/>
      <c r="O896" s="632"/>
    </row>
    <row r="897" spans="1:15" ht="15.75" x14ac:dyDescent="0.25">
      <c r="A897" s="1391"/>
      <c r="B897" s="1171"/>
      <c r="C897" s="1379"/>
      <c r="D897" s="652" t="s">
        <v>9</v>
      </c>
      <c r="E897" s="220">
        <f>E925+E928+E930+E933+E936+E918</f>
        <v>29862</v>
      </c>
      <c r="F897" s="220" t="s">
        <v>11</v>
      </c>
      <c r="G897" s="220" t="s">
        <v>11</v>
      </c>
      <c r="H897" s="220">
        <f>H925+H928+H930+H933+H936</f>
        <v>157.30000000000001</v>
      </c>
      <c r="I897" s="442">
        <f>(H897/E897)*100</f>
        <v>0.52675641283236219</v>
      </c>
      <c r="J897" s="1173"/>
      <c r="K897" s="632"/>
      <c r="L897" s="632"/>
      <c r="M897" s="632"/>
      <c r="N897" s="632"/>
      <c r="O897" s="632"/>
    </row>
    <row r="898" spans="1:15" ht="15.75" x14ac:dyDescent="0.25">
      <c r="A898" s="1391"/>
      <c r="B898" s="1171"/>
      <c r="C898" s="1406"/>
      <c r="D898" s="652" t="s">
        <v>10</v>
      </c>
      <c r="E898" s="837">
        <f>E926+E929+E931+E934+E937+E919</f>
        <v>1648</v>
      </c>
      <c r="F898" s="835">
        <f>F929+F931+F934+F937+F926+F919</f>
        <v>1648</v>
      </c>
      <c r="G898" s="835">
        <v>0</v>
      </c>
      <c r="H898" s="757">
        <f>H926+H929+H931+H934++H937</f>
        <v>0</v>
      </c>
      <c r="I898" s="442">
        <f>(H898/E898)*100</f>
        <v>0</v>
      </c>
      <c r="J898" s="1174"/>
      <c r="K898" s="632"/>
      <c r="L898" s="632"/>
      <c r="M898" s="632"/>
      <c r="N898" s="632"/>
      <c r="O898" s="632"/>
    </row>
    <row r="899" spans="1:15" ht="15.75" x14ac:dyDescent="0.25">
      <c r="A899" s="1308" t="s">
        <v>42</v>
      </c>
      <c r="B899" s="1404" t="s">
        <v>395</v>
      </c>
      <c r="C899" s="726" t="s">
        <v>11</v>
      </c>
      <c r="D899" s="407" t="s">
        <v>9</v>
      </c>
      <c r="E899" s="838" t="s">
        <v>11</v>
      </c>
      <c r="F899" s="839" t="s">
        <v>11</v>
      </c>
      <c r="G899" s="52" t="s">
        <v>11</v>
      </c>
      <c r="H899" s="52" t="s">
        <v>11</v>
      </c>
      <c r="I899" s="52" t="s">
        <v>11</v>
      </c>
      <c r="J899" s="52" t="s">
        <v>11</v>
      </c>
      <c r="K899" s="632"/>
      <c r="L899" s="632"/>
      <c r="M899" s="632"/>
      <c r="N899" s="632"/>
      <c r="O899" s="632"/>
    </row>
    <row r="900" spans="1:15" ht="23.25" customHeight="1" x14ac:dyDescent="0.25">
      <c r="A900" s="1308"/>
      <c r="B900" s="1404"/>
      <c r="C900" s="735" t="s">
        <v>11</v>
      </c>
      <c r="D900" s="407" t="s">
        <v>10</v>
      </c>
      <c r="E900" s="838" t="s">
        <v>11</v>
      </c>
      <c r="F900" s="839" t="s">
        <v>11</v>
      </c>
      <c r="G900" s="52" t="s">
        <v>11</v>
      </c>
      <c r="H900" s="52" t="s">
        <v>11</v>
      </c>
      <c r="I900" s="52" t="s">
        <v>11</v>
      </c>
      <c r="J900" s="52" t="s">
        <v>11</v>
      </c>
      <c r="K900" s="632"/>
      <c r="L900" s="632"/>
      <c r="M900" s="632"/>
      <c r="N900" s="632"/>
      <c r="O900" s="632"/>
    </row>
    <row r="901" spans="1:15" ht="15.75" x14ac:dyDescent="0.25">
      <c r="A901" s="1308" t="s">
        <v>43</v>
      </c>
      <c r="B901" s="1404" t="s">
        <v>396</v>
      </c>
      <c r="C901" s="735" t="s">
        <v>11</v>
      </c>
      <c r="D901" s="407" t="s">
        <v>9</v>
      </c>
      <c r="E901" s="838" t="s">
        <v>11</v>
      </c>
      <c r="F901" s="839" t="s">
        <v>11</v>
      </c>
      <c r="G901" s="52" t="s">
        <v>11</v>
      </c>
      <c r="H901" s="52" t="s">
        <v>11</v>
      </c>
      <c r="I901" s="52" t="s">
        <v>11</v>
      </c>
      <c r="J901" s="52" t="s">
        <v>11</v>
      </c>
      <c r="K901" s="632"/>
      <c r="L901" s="632"/>
      <c r="M901" s="632"/>
      <c r="N901" s="632"/>
      <c r="O901" s="632"/>
    </row>
    <row r="902" spans="1:15" ht="15.75" x14ac:dyDescent="0.25">
      <c r="A902" s="1308"/>
      <c r="B902" s="1404"/>
      <c r="C902" s="735" t="s">
        <v>11</v>
      </c>
      <c r="D902" s="407" t="s">
        <v>10</v>
      </c>
      <c r="E902" s="52" t="s">
        <v>11</v>
      </c>
      <c r="F902" s="839" t="s">
        <v>11</v>
      </c>
      <c r="G902" s="52" t="s">
        <v>11</v>
      </c>
      <c r="H902" s="52" t="s">
        <v>11</v>
      </c>
      <c r="I902" s="52" t="s">
        <v>11</v>
      </c>
      <c r="J902" s="52" t="s">
        <v>11</v>
      </c>
      <c r="K902" s="632"/>
      <c r="L902" s="632"/>
      <c r="M902" s="632"/>
      <c r="N902" s="632"/>
      <c r="O902" s="632"/>
    </row>
    <row r="903" spans="1:15" ht="15.75" x14ac:dyDescent="0.25">
      <c r="A903" s="1308" t="s">
        <v>34</v>
      </c>
      <c r="B903" s="1396" t="s">
        <v>397</v>
      </c>
      <c r="C903" s="735" t="s">
        <v>11</v>
      </c>
      <c r="D903" s="407" t="s">
        <v>9</v>
      </c>
      <c r="E903" s="52" t="s">
        <v>11</v>
      </c>
      <c r="F903" s="839" t="s">
        <v>11</v>
      </c>
      <c r="G903" s="52" t="s">
        <v>11</v>
      </c>
      <c r="H903" s="52" t="s">
        <v>11</v>
      </c>
      <c r="I903" s="52" t="s">
        <v>11</v>
      </c>
      <c r="J903" s="52" t="s">
        <v>11</v>
      </c>
      <c r="K903" s="632"/>
      <c r="L903" s="632"/>
      <c r="M903" s="632"/>
      <c r="N903" s="632"/>
      <c r="O903" s="632"/>
    </row>
    <row r="904" spans="1:15" ht="15.75" x14ac:dyDescent="0.25">
      <c r="A904" s="1308"/>
      <c r="B904" s="1396"/>
      <c r="C904" s="735" t="s">
        <v>11</v>
      </c>
      <c r="D904" s="407" t="s">
        <v>10</v>
      </c>
      <c r="E904" s="52" t="s">
        <v>11</v>
      </c>
      <c r="F904" s="839" t="s">
        <v>11</v>
      </c>
      <c r="G904" s="52" t="s">
        <v>11</v>
      </c>
      <c r="H904" s="52" t="s">
        <v>11</v>
      </c>
      <c r="I904" s="52" t="s">
        <v>11</v>
      </c>
      <c r="J904" s="52" t="s">
        <v>11</v>
      </c>
      <c r="K904" s="632"/>
      <c r="L904" s="632"/>
      <c r="M904" s="632"/>
      <c r="N904" s="632"/>
      <c r="O904" s="632"/>
    </row>
    <row r="905" spans="1:15" ht="15.75" x14ac:dyDescent="0.25">
      <c r="A905" s="1308" t="s">
        <v>44</v>
      </c>
      <c r="B905" s="1396" t="s">
        <v>398</v>
      </c>
      <c r="C905" s="839" t="s">
        <v>11</v>
      </c>
      <c r="D905" s="407" t="s">
        <v>9</v>
      </c>
      <c r="E905" s="52" t="s">
        <v>11</v>
      </c>
      <c r="F905" s="839" t="s">
        <v>11</v>
      </c>
      <c r="G905" s="52" t="s">
        <v>11</v>
      </c>
      <c r="H905" s="52" t="s">
        <v>11</v>
      </c>
      <c r="I905" s="52" t="s">
        <v>11</v>
      </c>
      <c r="J905" s="52" t="s">
        <v>11</v>
      </c>
      <c r="K905" s="632"/>
      <c r="L905" s="632"/>
      <c r="M905" s="632"/>
      <c r="N905" s="632"/>
      <c r="O905" s="632"/>
    </row>
    <row r="906" spans="1:15" ht="21.75" customHeight="1" x14ac:dyDescent="0.25">
      <c r="A906" s="1308"/>
      <c r="B906" s="1396"/>
      <c r="C906" s="839" t="s">
        <v>11</v>
      </c>
      <c r="D906" s="407" t="s">
        <v>10</v>
      </c>
      <c r="E906" s="52" t="s">
        <v>11</v>
      </c>
      <c r="F906" s="839" t="s">
        <v>11</v>
      </c>
      <c r="G906" s="52" t="s">
        <v>11</v>
      </c>
      <c r="H906" s="52" t="s">
        <v>11</v>
      </c>
      <c r="I906" s="52" t="s">
        <v>11</v>
      </c>
      <c r="J906" s="52" t="s">
        <v>11</v>
      </c>
      <c r="K906" s="632"/>
      <c r="L906" s="632"/>
      <c r="M906" s="632"/>
      <c r="N906" s="632"/>
      <c r="O906" s="632"/>
    </row>
    <row r="907" spans="1:15" ht="15.75" x14ac:dyDescent="0.25">
      <c r="A907" s="1308" t="s">
        <v>45</v>
      </c>
      <c r="B907" s="1396" t="s">
        <v>399</v>
      </c>
      <c r="C907" s="839" t="s">
        <v>11</v>
      </c>
      <c r="D907" s="407" t="s">
        <v>9</v>
      </c>
      <c r="E907" s="52" t="s">
        <v>11</v>
      </c>
      <c r="F907" s="839" t="s">
        <v>11</v>
      </c>
      <c r="G907" s="52" t="s">
        <v>11</v>
      </c>
      <c r="H907" s="52" t="s">
        <v>11</v>
      </c>
      <c r="I907" s="439" t="s">
        <v>11</v>
      </c>
      <c r="J907" s="1383" t="s">
        <v>11</v>
      </c>
      <c r="K907" s="632"/>
      <c r="L907" s="632"/>
      <c r="M907" s="632"/>
      <c r="N907" s="632"/>
      <c r="O907" s="632"/>
    </row>
    <row r="908" spans="1:15" ht="23.25" customHeight="1" x14ac:dyDescent="0.25">
      <c r="A908" s="1308"/>
      <c r="B908" s="1396"/>
      <c r="C908" s="865" t="s">
        <v>11</v>
      </c>
      <c r="D908" s="407" t="s">
        <v>10</v>
      </c>
      <c r="E908" s="52" t="s">
        <v>11</v>
      </c>
      <c r="F908" s="839" t="s">
        <v>11</v>
      </c>
      <c r="G908" s="52" t="s">
        <v>11</v>
      </c>
      <c r="H908" s="52" t="s">
        <v>11</v>
      </c>
      <c r="I908" s="439" t="s">
        <v>11</v>
      </c>
      <c r="J908" s="1384"/>
      <c r="K908" s="632"/>
      <c r="L908" s="632"/>
      <c r="M908" s="632"/>
      <c r="N908" s="632"/>
      <c r="O908" s="632"/>
    </row>
    <row r="909" spans="1:15" ht="15.75" x14ac:dyDescent="0.25">
      <c r="A909" s="1308" t="s">
        <v>46</v>
      </c>
      <c r="B909" s="1404" t="s">
        <v>400</v>
      </c>
      <c r="C909" s="839" t="s">
        <v>11</v>
      </c>
      <c r="D909" s="407" t="s">
        <v>9</v>
      </c>
      <c r="E909" s="52" t="s">
        <v>11</v>
      </c>
      <c r="F909" s="839" t="s">
        <v>11</v>
      </c>
      <c r="G909" s="52" t="s">
        <v>11</v>
      </c>
      <c r="H909" s="52" t="s">
        <v>11</v>
      </c>
      <c r="I909" s="52" t="s">
        <v>11</v>
      </c>
      <c r="J909" s="52" t="s">
        <v>11</v>
      </c>
      <c r="K909" s="632"/>
      <c r="L909" s="632"/>
      <c r="M909" s="632"/>
      <c r="N909" s="632"/>
      <c r="O909" s="632"/>
    </row>
    <row r="910" spans="1:15" ht="15.75" x14ac:dyDescent="0.25">
      <c r="A910" s="1308"/>
      <c r="B910" s="1404"/>
      <c r="C910" s="839" t="s">
        <v>11</v>
      </c>
      <c r="D910" s="407" t="s">
        <v>10</v>
      </c>
      <c r="E910" s="52" t="s">
        <v>11</v>
      </c>
      <c r="F910" s="839" t="s">
        <v>11</v>
      </c>
      <c r="G910" s="52" t="s">
        <v>11</v>
      </c>
      <c r="H910" s="52" t="s">
        <v>11</v>
      </c>
      <c r="I910" s="52" t="s">
        <v>11</v>
      </c>
      <c r="J910" s="52" t="s">
        <v>11</v>
      </c>
      <c r="K910" s="632"/>
      <c r="L910" s="632"/>
      <c r="M910" s="632"/>
      <c r="N910" s="632"/>
      <c r="O910" s="632"/>
    </row>
    <row r="911" spans="1:15" ht="15.75" x14ac:dyDescent="0.25">
      <c r="A911" s="1308" t="s">
        <v>47</v>
      </c>
      <c r="B911" s="1400" t="s">
        <v>965</v>
      </c>
      <c r="C911" s="839" t="s">
        <v>11</v>
      </c>
      <c r="D911" s="407" t="s">
        <v>9</v>
      </c>
      <c r="E911" s="52" t="s">
        <v>11</v>
      </c>
      <c r="F911" s="839" t="s">
        <v>11</v>
      </c>
      <c r="G911" s="52" t="s">
        <v>11</v>
      </c>
      <c r="H911" s="52" t="s">
        <v>11</v>
      </c>
      <c r="I911" s="439" t="s">
        <v>11</v>
      </c>
      <c r="J911" s="866" t="s">
        <v>11</v>
      </c>
      <c r="K911" s="632"/>
      <c r="L911" s="632"/>
      <c r="M911" s="632"/>
      <c r="N911" s="632"/>
      <c r="O911" s="632"/>
    </row>
    <row r="912" spans="1:15" ht="15.75" x14ac:dyDescent="0.25">
      <c r="A912" s="1308"/>
      <c r="B912" s="1402"/>
      <c r="C912" s="839" t="s">
        <v>11</v>
      </c>
      <c r="D912" s="407" t="s">
        <v>10</v>
      </c>
      <c r="E912" s="52" t="s">
        <v>11</v>
      </c>
      <c r="F912" s="839" t="s">
        <v>11</v>
      </c>
      <c r="G912" s="52" t="s">
        <v>11</v>
      </c>
      <c r="H912" s="52" t="s">
        <v>11</v>
      </c>
      <c r="I912" s="439" t="s">
        <v>11</v>
      </c>
      <c r="J912" s="866" t="s">
        <v>11</v>
      </c>
      <c r="K912" s="632"/>
      <c r="L912" s="632"/>
      <c r="M912" s="632"/>
      <c r="N912" s="632"/>
      <c r="O912" s="632"/>
    </row>
    <row r="913" spans="1:15" ht="15.75" x14ac:dyDescent="0.25">
      <c r="A913" s="1397" t="s">
        <v>120</v>
      </c>
      <c r="B913" s="1400" t="s">
        <v>401</v>
      </c>
      <c r="C913" s="839"/>
      <c r="D913" s="407" t="s">
        <v>8</v>
      </c>
      <c r="E913" s="52" t="s">
        <v>11</v>
      </c>
      <c r="F913" s="839" t="s">
        <v>11</v>
      </c>
      <c r="G913" s="52" t="s">
        <v>11</v>
      </c>
      <c r="H913" s="52" t="s">
        <v>11</v>
      </c>
      <c r="I913" s="439" t="s">
        <v>11</v>
      </c>
      <c r="J913" s="866" t="s">
        <v>11</v>
      </c>
      <c r="K913" s="632"/>
      <c r="L913" s="632"/>
      <c r="M913" s="632"/>
      <c r="N913" s="632"/>
      <c r="O913" s="632"/>
    </row>
    <row r="914" spans="1:15" ht="15.75" customHeight="1" x14ac:dyDescent="0.25">
      <c r="A914" s="1366"/>
      <c r="B914" s="1539"/>
      <c r="C914" s="839" t="s">
        <v>11</v>
      </c>
      <c r="D914" s="407" t="s">
        <v>9</v>
      </c>
      <c r="E914" s="839" t="s">
        <v>11</v>
      </c>
      <c r="F914" s="839" t="s">
        <v>11</v>
      </c>
      <c r="G914" s="52" t="s">
        <v>11</v>
      </c>
      <c r="H914" s="52" t="s">
        <v>11</v>
      </c>
      <c r="I914" s="839" t="s">
        <v>11</v>
      </c>
      <c r="J914" s="839" t="s">
        <v>11</v>
      </c>
      <c r="K914" s="632"/>
      <c r="L914" s="632"/>
      <c r="M914" s="632"/>
      <c r="N914" s="632"/>
      <c r="O914" s="632"/>
    </row>
    <row r="915" spans="1:15" ht="15.75" x14ac:dyDescent="0.25">
      <c r="A915" s="1367"/>
      <c r="B915" s="1540"/>
      <c r="C915" s="839" t="s">
        <v>11</v>
      </c>
      <c r="D915" s="407" t="s">
        <v>10</v>
      </c>
      <c r="E915" s="839" t="s">
        <v>11</v>
      </c>
      <c r="F915" s="839" t="s">
        <v>11</v>
      </c>
      <c r="G915" s="52" t="s">
        <v>11</v>
      </c>
      <c r="H915" s="52" t="s">
        <v>11</v>
      </c>
      <c r="I915" s="839" t="s">
        <v>11</v>
      </c>
      <c r="J915" s="839" t="s">
        <v>11</v>
      </c>
      <c r="K915" s="632"/>
      <c r="L915" s="632"/>
      <c r="M915" s="632"/>
      <c r="N915" s="632"/>
      <c r="O915" s="632"/>
    </row>
    <row r="916" spans="1:15" ht="15.75" x14ac:dyDescent="0.25">
      <c r="A916" s="1308" t="s">
        <v>491</v>
      </c>
      <c r="B916" s="1396" t="s">
        <v>402</v>
      </c>
      <c r="C916" s="839" t="s">
        <v>11</v>
      </c>
      <c r="D916" s="407" t="s">
        <v>9</v>
      </c>
      <c r="E916" s="839" t="s">
        <v>11</v>
      </c>
      <c r="F916" s="839" t="s">
        <v>11</v>
      </c>
      <c r="G916" s="52" t="s">
        <v>11</v>
      </c>
      <c r="H916" s="52" t="s">
        <v>11</v>
      </c>
      <c r="I916" s="839" t="s">
        <v>11</v>
      </c>
      <c r="J916" s="839" t="s">
        <v>11</v>
      </c>
      <c r="K916" s="632"/>
      <c r="L916" s="632"/>
      <c r="M916" s="632"/>
      <c r="N916" s="632"/>
      <c r="O916" s="632"/>
    </row>
    <row r="917" spans="1:15" ht="15.75" customHeight="1" x14ac:dyDescent="0.25">
      <c r="A917" s="1308"/>
      <c r="B917" s="1396"/>
      <c r="C917" s="839" t="s">
        <v>11</v>
      </c>
      <c r="D917" s="407" t="s">
        <v>10</v>
      </c>
      <c r="E917" s="839" t="s">
        <v>11</v>
      </c>
      <c r="F917" s="839" t="s">
        <v>11</v>
      </c>
      <c r="G917" s="52" t="s">
        <v>11</v>
      </c>
      <c r="H917" s="52" t="s">
        <v>11</v>
      </c>
      <c r="I917" s="839" t="s">
        <v>11</v>
      </c>
      <c r="J917" s="839" t="s">
        <v>11</v>
      </c>
      <c r="K917" s="632"/>
      <c r="L917" s="632"/>
      <c r="M917" s="632"/>
      <c r="N917" s="632"/>
      <c r="O917" s="632"/>
    </row>
    <row r="918" spans="1:15" ht="15.75" x14ac:dyDescent="0.25">
      <c r="A918" s="1308" t="s">
        <v>282</v>
      </c>
      <c r="B918" s="1400" t="s">
        <v>403</v>
      </c>
      <c r="C918" s="839" t="s">
        <v>11</v>
      </c>
      <c r="D918" s="407" t="s">
        <v>9</v>
      </c>
      <c r="E918" s="839">
        <v>28500</v>
      </c>
      <c r="F918" s="839" t="s">
        <v>11</v>
      </c>
      <c r="G918" s="52" t="s">
        <v>11</v>
      </c>
      <c r="H918" s="52" t="s">
        <v>11</v>
      </c>
      <c r="I918" s="839" t="s">
        <v>11</v>
      </c>
      <c r="J918" s="1554" t="s">
        <v>1435</v>
      </c>
      <c r="K918" s="632"/>
      <c r="L918" s="632"/>
      <c r="M918" s="632"/>
      <c r="N918" s="632"/>
      <c r="O918" s="632"/>
    </row>
    <row r="919" spans="1:15" ht="15.75" x14ac:dyDescent="0.25">
      <c r="A919" s="1308"/>
      <c r="B919" s="1402"/>
      <c r="C919" s="839" t="s">
        <v>11</v>
      </c>
      <c r="D919" s="407" t="s">
        <v>10</v>
      </c>
      <c r="E919" s="839">
        <v>1500</v>
      </c>
      <c r="F919" s="839">
        <v>1500</v>
      </c>
      <c r="G919" s="52">
        <v>0</v>
      </c>
      <c r="H919" s="52">
        <v>0</v>
      </c>
      <c r="I919" s="839">
        <v>0</v>
      </c>
      <c r="J919" s="1555"/>
      <c r="K919" s="632"/>
      <c r="L919" s="632"/>
      <c r="M919" s="632"/>
      <c r="N919" s="632"/>
      <c r="O919" s="632"/>
    </row>
    <row r="920" spans="1:15" ht="15.75" x14ac:dyDescent="0.25">
      <c r="A920" s="1308" t="s">
        <v>428</v>
      </c>
      <c r="B920" s="1400" t="s">
        <v>404</v>
      </c>
      <c r="C920" s="839" t="s">
        <v>11</v>
      </c>
      <c r="D920" s="407" t="s">
        <v>9</v>
      </c>
      <c r="E920" s="839" t="s">
        <v>11</v>
      </c>
      <c r="F920" s="839" t="s">
        <v>11</v>
      </c>
      <c r="G920" s="52" t="s">
        <v>11</v>
      </c>
      <c r="H920" s="52" t="s">
        <v>11</v>
      </c>
      <c r="I920" s="839" t="s">
        <v>11</v>
      </c>
      <c r="J920" s="839" t="s">
        <v>11</v>
      </c>
      <c r="K920" s="632"/>
      <c r="L920" s="632"/>
      <c r="M920" s="632"/>
      <c r="N920" s="632"/>
      <c r="O920" s="632"/>
    </row>
    <row r="921" spans="1:15" ht="15.75" x14ac:dyDescent="0.25">
      <c r="A921" s="1308"/>
      <c r="B921" s="1402"/>
      <c r="C921" s="839" t="s">
        <v>11</v>
      </c>
      <c r="D921" s="407" t="s">
        <v>10</v>
      </c>
      <c r="E921" s="839" t="s">
        <v>11</v>
      </c>
      <c r="F921" s="839" t="s">
        <v>11</v>
      </c>
      <c r="G921" s="52" t="s">
        <v>11</v>
      </c>
      <c r="H921" s="52" t="s">
        <v>11</v>
      </c>
      <c r="I921" s="839" t="s">
        <v>11</v>
      </c>
      <c r="J921" s="839" t="s">
        <v>11</v>
      </c>
      <c r="K921" s="632"/>
      <c r="L921" s="632"/>
      <c r="M921" s="632"/>
      <c r="N921" s="632"/>
      <c r="O921" s="632"/>
    </row>
    <row r="922" spans="1:15" ht="15.75" x14ac:dyDescent="0.25">
      <c r="A922" s="1308" t="s">
        <v>133</v>
      </c>
      <c r="B922" s="1400" t="s">
        <v>1343</v>
      </c>
      <c r="C922" s="1310" t="s">
        <v>11</v>
      </c>
      <c r="D922" s="407" t="s">
        <v>9</v>
      </c>
      <c r="E922" s="55" t="s">
        <v>11</v>
      </c>
      <c r="F922" s="839" t="s">
        <v>11</v>
      </c>
      <c r="G922" s="52" t="s">
        <v>11</v>
      </c>
      <c r="H922" s="52" t="s">
        <v>11</v>
      </c>
      <c r="I922" s="439" t="s">
        <v>11</v>
      </c>
      <c r="J922" s="1383" t="s">
        <v>11</v>
      </c>
      <c r="K922" s="632"/>
      <c r="L922" s="632"/>
      <c r="M922" s="632"/>
      <c r="N922" s="632"/>
      <c r="O922" s="632"/>
    </row>
    <row r="923" spans="1:15" ht="15.75" x14ac:dyDescent="0.25">
      <c r="A923" s="1308"/>
      <c r="B923" s="1402"/>
      <c r="C923" s="1310"/>
      <c r="D923" s="407" t="s">
        <v>10</v>
      </c>
      <c r="E923" s="758" t="s">
        <v>11</v>
      </c>
      <c r="F923" s="839" t="s">
        <v>11</v>
      </c>
      <c r="G923" s="52" t="s">
        <v>11</v>
      </c>
      <c r="H923" s="52" t="s">
        <v>11</v>
      </c>
      <c r="I923" s="439" t="s">
        <v>11</v>
      </c>
      <c r="J923" s="1384"/>
      <c r="K923" s="632"/>
      <c r="L923" s="632"/>
      <c r="M923" s="632"/>
      <c r="N923" s="632"/>
      <c r="O923" s="632"/>
    </row>
    <row r="924" spans="1:15" ht="15.75" x14ac:dyDescent="0.25">
      <c r="A924" s="1397" t="s">
        <v>136</v>
      </c>
      <c r="B924" s="1400" t="s">
        <v>406</v>
      </c>
      <c r="C924" s="735" t="s">
        <v>11</v>
      </c>
      <c r="D924" s="407" t="s">
        <v>8</v>
      </c>
      <c r="E924" s="758" t="s">
        <v>11</v>
      </c>
      <c r="F924" s="839" t="s">
        <v>11</v>
      </c>
      <c r="G924" s="52" t="s">
        <v>11</v>
      </c>
      <c r="H924" s="52">
        <v>3360.3</v>
      </c>
      <c r="I924" s="439">
        <v>0</v>
      </c>
      <c r="J924" s="1556" t="s">
        <v>1436</v>
      </c>
      <c r="K924" s="632"/>
      <c r="L924" s="632"/>
      <c r="M924" s="632"/>
      <c r="N924" s="632"/>
      <c r="O924" s="632"/>
    </row>
    <row r="925" spans="1:15" ht="15.75" x14ac:dyDescent="0.25">
      <c r="A925" s="1398"/>
      <c r="B925" s="1401"/>
      <c r="C925" s="735" t="s">
        <v>11</v>
      </c>
      <c r="D925" s="407" t="s">
        <v>9</v>
      </c>
      <c r="E925" s="758">
        <v>540</v>
      </c>
      <c r="F925" s="839" t="s">
        <v>11</v>
      </c>
      <c r="G925" s="52" t="s">
        <v>11</v>
      </c>
      <c r="H925" s="52">
        <v>50</v>
      </c>
      <c r="I925" s="439">
        <f>(H925/E925)*100</f>
        <v>9.2592592592592595</v>
      </c>
      <c r="J925" s="1557"/>
      <c r="K925" s="632"/>
      <c r="L925" s="632"/>
      <c r="M925" s="632"/>
      <c r="N925" s="632"/>
      <c r="O925" s="632"/>
    </row>
    <row r="926" spans="1:15" ht="60" customHeight="1" x14ac:dyDescent="0.25">
      <c r="A926" s="1399"/>
      <c r="B926" s="1402"/>
      <c r="C926" s="865" t="s">
        <v>137</v>
      </c>
      <c r="D926" s="407" t="s">
        <v>10</v>
      </c>
      <c r="E926" s="758">
        <v>60</v>
      </c>
      <c r="F926" s="839">
        <v>60</v>
      </c>
      <c r="G926" s="52">
        <v>0</v>
      </c>
      <c r="H926" s="52">
        <v>0</v>
      </c>
      <c r="I926" s="439">
        <f>(H926/E926)*100</f>
        <v>0</v>
      </c>
      <c r="J926" s="1558"/>
      <c r="K926" s="632"/>
      <c r="L926" s="632"/>
      <c r="M926" s="632"/>
      <c r="N926" s="632"/>
      <c r="O926" s="632"/>
    </row>
    <row r="927" spans="1:15" ht="15.75" x14ac:dyDescent="0.25">
      <c r="A927" s="1308" t="s">
        <v>138</v>
      </c>
      <c r="B927" s="1400" t="s">
        <v>407</v>
      </c>
      <c r="C927" s="867" t="s">
        <v>11</v>
      </c>
      <c r="D927" s="407" t="s">
        <v>8</v>
      </c>
      <c r="E927" s="758" t="s">
        <v>11</v>
      </c>
      <c r="F927" s="839" t="s">
        <v>11</v>
      </c>
      <c r="G927" s="52" t="s">
        <v>11</v>
      </c>
      <c r="H927" s="52" t="s">
        <v>11</v>
      </c>
      <c r="I927" s="439" t="s">
        <v>11</v>
      </c>
      <c r="J927" s="1383" t="s">
        <v>1437</v>
      </c>
      <c r="K927" s="632"/>
      <c r="L927" s="632"/>
      <c r="M927" s="632"/>
      <c r="N927" s="632"/>
      <c r="O927" s="632"/>
    </row>
    <row r="928" spans="1:15" ht="15.75" customHeight="1" x14ac:dyDescent="0.25">
      <c r="A928" s="1308"/>
      <c r="B928" s="1401"/>
      <c r="C928" s="867" t="s">
        <v>11</v>
      </c>
      <c r="D928" s="407" t="s">
        <v>9</v>
      </c>
      <c r="E928" s="758">
        <v>144</v>
      </c>
      <c r="F928" s="839">
        <v>0</v>
      </c>
      <c r="G928" s="52">
        <v>0</v>
      </c>
      <c r="H928" s="52">
        <v>0</v>
      </c>
      <c r="I928" s="439">
        <f t="shared" ref="I928:I937" si="4">(H928/E928)*100</f>
        <v>0</v>
      </c>
      <c r="J928" s="1469"/>
      <c r="K928" s="632"/>
      <c r="L928" s="632"/>
      <c r="M928" s="632"/>
      <c r="N928" s="632"/>
      <c r="O928" s="632"/>
    </row>
    <row r="929" spans="1:15" ht="15.75" x14ac:dyDescent="0.25">
      <c r="A929" s="1308"/>
      <c r="B929" s="1402"/>
      <c r="C929" s="867" t="s">
        <v>11</v>
      </c>
      <c r="D929" s="407" t="s">
        <v>10</v>
      </c>
      <c r="E929" s="758">
        <v>16</v>
      </c>
      <c r="F929" s="839">
        <v>16</v>
      </c>
      <c r="G929" s="52">
        <v>0</v>
      </c>
      <c r="H929" s="52">
        <v>0</v>
      </c>
      <c r="I929" s="439">
        <f t="shared" si="4"/>
        <v>0</v>
      </c>
      <c r="J929" s="1384"/>
      <c r="K929" s="632"/>
      <c r="L929" s="632"/>
      <c r="M929" s="632"/>
      <c r="N929" s="632"/>
      <c r="O929" s="632"/>
    </row>
    <row r="930" spans="1:15" ht="15.75" x14ac:dyDescent="0.25">
      <c r="A930" s="1308" t="s">
        <v>135</v>
      </c>
      <c r="B930" s="1396" t="s">
        <v>408</v>
      </c>
      <c r="C930" s="865" t="s">
        <v>11</v>
      </c>
      <c r="D930" s="407" t="s">
        <v>9</v>
      </c>
      <c r="E930" s="758">
        <v>288</v>
      </c>
      <c r="F930" s="839">
        <v>0</v>
      </c>
      <c r="G930" s="52">
        <v>0</v>
      </c>
      <c r="H930" s="52">
        <v>0</v>
      </c>
      <c r="I930" s="439">
        <f t="shared" si="4"/>
        <v>0</v>
      </c>
      <c r="J930" s="1383" t="s">
        <v>1437</v>
      </c>
      <c r="K930" s="632"/>
      <c r="L930" s="632"/>
      <c r="M930" s="632"/>
      <c r="N930" s="632"/>
      <c r="O930" s="632"/>
    </row>
    <row r="931" spans="1:15" ht="35.25" customHeight="1" x14ac:dyDescent="0.25">
      <c r="A931" s="1308"/>
      <c r="B931" s="1396"/>
      <c r="C931" s="735" t="s">
        <v>11</v>
      </c>
      <c r="D931" s="407" t="s">
        <v>10</v>
      </c>
      <c r="E931" s="758">
        <v>32</v>
      </c>
      <c r="F931" s="839">
        <v>32</v>
      </c>
      <c r="G931" s="52">
        <v>0</v>
      </c>
      <c r="H931" s="52">
        <v>0</v>
      </c>
      <c r="I931" s="439">
        <f t="shared" si="4"/>
        <v>0</v>
      </c>
      <c r="J931" s="1384"/>
      <c r="K931" s="632"/>
      <c r="L931" s="632"/>
      <c r="M931" s="632"/>
      <c r="N931" s="632"/>
      <c r="O931" s="632"/>
    </row>
    <row r="932" spans="1:15" ht="17.25" customHeight="1" x14ac:dyDescent="0.25">
      <c r="A932" s="1397" t="s">
        <v>499</v>
      </c>
      <c r="B932" s="1559" t="s">
        <v>139</v>
      </c>
      <c r="C932" s="735" t="s">
        <v>11</v>
      </c>
      <c r="D932" s="407" t="s">
        <v>8</v>
      </c>
      <c r="E932" s="758">
        <v>0</v>
      </c>
      <c r="F932" s="839">
        <v>0</v>
      </c>
      <c r="G932" s="52">
        <v>0</v>
      </c>
      <c r="H932" s="52">
        <v>466</v>
      </c>
      <c r="I932" s="439">
        <v>0</v>
      </c>
      <c r="J932" s="1383" t="s">
        <v>1438</v>
      </c>
      <c r="K932" s="632"/>
      <c r="L932" s="632"/>
      <c r="M932" s="632"/>
      <c r="N932" s="632"/>
      <c r="O932" s="632"/>
    </row>
    <row r="933" spans="1:15" ht="15.75" customHeight="1" x14ac:dyDescent="0.25">
      <c r="A933" s="1398"/>
      <c r="B933" s="1560"/>
      <c r="C933" s="735" t="s">
        <v>11</v>
      </c>
      <c r="D933" s="407" t="s">
        <v>9</v>
      </c>
      <c r="E933" s="758">
        <v>90</v>
      </c>
      <c r="F933" s="839">
        <v>0</v>
      </c>
      <c r="G933" s="52">
        <v>0</v>
      </c>
      <c r="H933" s="52">
        <v>52</v>
      </c>
      <c r="I933" s="439">
        <f t="shared" si="4"/>
        <v>57.777777777777771</v>
      </c>
      <c r="J933" s="1469"/>
      <c r="K933" s="632"/>
      <c r="L933" s="632"/>
      <c r="M933" s="632"/>
      <c r="N933" s="632"/>
      <c r="O933" s="632"/>
    </row>
    <row r="934" spans="1:15" ht="51" customHeight="1" x14ac:dyDescent="0.25">
      <c r="A934" s="1399"/>
      <c r="B934" s="1561"/>
      <c r="C934" s="735" t="s">
        <v>11</v>
      </c>
      <c r="D934" s="407" t="s">
        <v>10</v>
      </c>
      <c r="E934" s="758">
        <v>20</v>
      </c>
      <c r="F934" s="839">
        <v>20</v>
      </c>
      <c r="G934" s="52">
        <v>0</v>
      </c>
      <c r="H934" s="52">
        <v>0</v>
      </c>
      <c r="I934" s="439">
        <f t="shared" si="4"/>
        <v>0</v>
      </c>
      <c r="J934" s="1384"/>
      <c r="K934" s="632"/>
      <c r="L934" s="632"/>
      <c r="M934" s="632"/>
      <c r="N934" s="632"/>
      <c r="O934" s="632"/>
    </row>
    <row r="935" spans="1:15" ht="15.75" x14ac:dyDescent="0.25">
      <c r="A935" s="1397" t="s">
        <v>301</v>
      </c>
      <c r="B935" s="1439" t="s">
        <v>409</v>
      </c>
      <c r="C935" s="735" t="s">
        <v>11</v>
      </c>
      <c r="D935" s="407" t="s">
        <v>8</v>
      </c>
      <c r="E935" s="758">
        <v>0</v>
      </c>
      <c r="F935" s="839">
        <v>0</v>
      </c>
      <c r="G935" s="52">
        <v>0</v>
      </c>
      <c r="H935" s="52">
        <v>498</v>
      </c>
      <c r="I935" s="439">
        <v>0</v>
      </c>
      <c r="J935" s="1383" t="s">
        <v>1438</v>
      </c>
      <c r="K935" s="632"/>
      <c r="L935" s="632"/>
      <c r="M935" s="632"/>
      <c r="N935" s="632"/>
      <c r="O935" s="632"/>
    </row>
    <row r="936" spans="1:15" ht="15.75" customHeight="1" x14ac:dyDescent="0.25">
      <c r="A936" s="1366"/>
      <c r="B936" s="1539"/>
      <c r="C936" s="735" t="s">
        <v>11</v>
      </c>
      <c r="D936" s="407" t="s">
        <v>9</v>
      </c>
      <c r="E936" s="758">
        <v>300</v>
      </c>
      <c r="F936" s="839">
        <v>0</v>
      </c>
      <c r="G936" s="52">
        <v>0</v>
      </c>
      <c r="H936" s="52">
        <v>55.3</v>
      </c>
      <c r="I936" s="439">
        <f t="shared" si="4"/>
        <v>18.433333333333334</v>
      </c>
      <c r="J936" s="1469"/>
      <c r="K936" s="632"/>
      <c r="L936" s="632"/>
      <c r="M936" s="632"/>
      <c r="N936" s="632"/>
      <c r="O936" s="632"/>
    </row>
    <row r="937" spans="1:15" ht="50.25" customHeight="1" x14ac:dyDescent="0.25">
      <c r="A937" s="1367"/>
      <c r="B937" s="1540"/>
      <c r="C937" s="735" t="s">
        <v>11</v>
      </c>
      <c r="D937" s="407" t="s">
        <v>10</v>
      </c>
      <c r="E937" s="758">
        <v>20</v>
      </c>
      <c r="F937" s="839">
        <v>20</v>
      </c>
      <c r="G937" s="52">
        <v>0</v>
      </c>
      <c r="H937" s="52">
        <v>0</v>
      </c>
      <c r="I937" s="439">
        <f t="shared" si="4"/>
        <v>0</v>
      </c>
      <c r="J937" s="1384"/>
      <c r="K937" s="632"/>
      <c r="L937" s="632"/>
      <c r="M937" s="632"/>
      <c r="N937" s="632"/>
      <c r="O937" s="632"/>
    </row>
    <row r="938" spans="1:15" ht="15.75" x14ac:dyDescent="0.25">
      <c r="A938" s="1308" t="s">
        <v>295</v>
      </c>
      <c r="B938" s="1394" t="s">
        <v>410</v>
      </c>
      <c r="C938" s="735" t="s">
        <v>11</v>
      </c>
      <c r="D938" s="407" t="s">
        <v>9</v>
      </c>
      <c r="E938" s="758" t="s">
        <v>11</v>
      </c>
      <c r="F938" s="758" t="s">
        <v>11</v>
      </c>
      <c r="G938" s="758" t="s">
        <v>11</v>
      </c>
      <c r="H938" s="758" t="s">
        <v>11</v>
      </c>
      <c r="I938" s="758" t="s">
        <v>11</v>
      </c>
      <c r="J938" s="758" t="s">
        <v>11</v>
      </c>
      <c r="K938" s="632"/>
      <c r="L938" s="632"/>
      <c r="M938" s="632"/>
      <c r="N938" s="632"/>
      <c r="O938" s="632"/>
    </row>
    <row r="939" spans="1:15" ht="15.75" x14ac:dyDescent="0.25">
      <c r="A939" s="1308"/>
      <c r="B939" s="1394"/>
      <c r="C939" s="735" t="s">
        <v>11</v>
      </c>
      <c r="D939" s="407" t="s">
        <v>10</v>
      </c>
      <c r="E939" s="758" t="s">
        <v>11</v>
      </c>
      <c r="F939" s="758" t="s">
        <v>11</v>
      </c>
      <c r="G939" s="758" t="s">
        <v>11</v>
      </c>
      <c r="H939" s="758" t="s">
        <v>11</v>
      </c>
      <c r="I939" s="758" t="s">
        <v>11</v>
      </c>
      <c r="J939" s="758" t="s">
        <v>11</v>
      </c>
      <c r="K939" s="632"/>
      <c r="L939" s="632"/>
      <c r="M939" s="632"/>
      <c r="N939" s="632"/>
      <c r="O939" s="632"/>
    </row>
    <row r="940" spans="1:15" ht="15.75" x14ac:dyDescent="0.25">
      <c r="A940" s="1308" t="s">
        <v>503</v>
      </c>
      <c r="B940" s="1395" t="s">
        <v>411</v>
      </c>
      <c r="C940" s="735" t="s">
        <v>11</v>
      </c>
      <c r="D940" s="407" t="s">
        <v>9</v>
      </c>
      <c r="E940" s="758" t="s">
        <v>11</v>
      </c>
      <c r="F940" s="758" t="s">
        <v>11</v>
      </c>
      <c r="G940" s="758" t="s">
        <v>11</v>
      </c>
      <c r="H940" s="758" t="s">
        <v>11</v>
      </c>
      <c r="I940" s="439" t="s">
        <v>11</v>
      </c>
      <c r="J940" s="735" t="s">
        <v>11</v>
      </c>
      <c r="K940" s="632"/>
      <c r="L940" s="632"/>
      <c r="M940" s="632"/>
      <c r="N940" s="632"/>
      <c r="O940" s="632"/>
    </row>
    <row r="941" spans="1:15" ht="15.75" x14ac:dyDescent="0.25">
      <c r="A941" s="1308"/>
      <c r="B941" s="1395"/>
      <c r="C941" s="735" t="s">
        <v>11</v>
      </c>
      <c r="D941" s="407" t="s">
        <v>10</v>
      </c>
      <c r="E941" s="758" t="s">
        <v>11</v>
      </c>
      <c r="F941" s="758" t="s">
        <v>11</v>
      </c>
      <c r="G941" s="758" t="s">
        <v>11</v>
      </c>
      <c r="H941" s="758" t="s">
        <v>11</v>
      </c>
      <c r="I941" s="439" t="s">
        <v>11</v>
      </c>
      <c r="J941" s="744" t="s">
        <v>11</v>
      </c>
      <c r="K941" s="632"/>
      <c r="L941" s="632"/>
      <c r="M941" s="632"/>
      <c r="N941" s="632"/>
      <c r="O941" s="632"/>
    </row>
    <row r="942" spans="1:15" ht="15.75" x14ac:dyDescent="0.25">
      <c r="A942" s="700"/>
      <c r="B942" s="500"/>
      <c r="C942" s="702"/>
      <c r="D942" s="703"/>
      <c r="E942" s="704"/>
      <c r="F942" s="704"/>
      <c r="G942" s="704"/>
      <c r="H942" s="704"/>
      <c r="I942" s="705"/>
      <c r="J942" s="706"/>
      <c r="K942" s="632"/>
      <c r="L942" s="632"/>
      <c r="M942" s="632"/>
      <c r="N942" s="632"/>
      <c r="O942" s="632"/>
    </row>
    <row r="943" spans="1:15" ht="15.75" x14ac:dyDescent="0.25">
      <c r="A943" s="1287" t="s">
        <v>18</v>
      </c>
      <c r="B943" s="1287"/>
      <c r="C943" s="1287"/>
      <c r="D943" s="1287"/>
      <c r="E943" s="1287"/>
      <c r="F943" s="1287"/>
      <c r="G943" s="1287"/>
      <c r="H943" s="1287"/>
      <c r="I943" s="1287"/>
      <c r="J943" s="671"/>
      <c r="K943" s="632"/>
      <c r="L943" s="632"/>
      <c r="M943" s="632"/>
      <c r="N943" s="632"/>
      <c r="O943" s="632"/>
    </row>
    <row r="944" spans="1:15" x14ac:dyDescent="0.25">
      <c r="A944" s="1308" t="s">
        <v>0</v>
      </c>
      <c r="B944" s="1309" t="s">
        <v>19</v>
      </c>
      <c r="C944" s="1310" t="s">
        <v>20</v>
      </c>
      <c r="D944" s="1311" t="s">
        <v>1416</v>
      </c>
      <c r="E944" s="1312"/>
      <c r="F944" s="1315">
        <v>2023</v>
      </c>
      <c r="G944" s="1316"/>
      <c r="H944" s="1316"/>
      <c r="I944" s="1317"/>
      <c r="J944" s="1310" t="s">
        <v>21</v>
      </c>
      <c r="K944" s="632"/>
      <c r="L944" s="632"/>
      <c r="M944" s="632"/>
      <c r="N944" s="632"/>
      <c r="O944" s="632"/>
    </row>
    <row r="945" spans="1:15" x14ac:dyDescent="0.25">
      <c r="A945" s="1308"/>
      <c r="B945" s="1309"/>
      <c r="C945" s="1310"/>
      <c r="D945" s="1313"/>
      <c r="E945" s="1314"/>
      <c r="F945" s="1310" t="s">
        <v>22</v>
      </c>
      <c r="G945" s="1310"/>
      <c r="H945" s="1278" t="s">
        <v>24</v>
      </c>
      <c r="I945" s="1279"/>
      <c r="J945" s="1310"/>
      <c r="K945" s="632"/>
      <c r="L945" s="632"/>
      <c r="M945" s="632"/>
      <c r="N945" s="632"/>
      <c r="O945" s="632"/>
    </row>
    <row r="946" spans="1:15" x14ac:dyDescent="0.25">
      <c r="A946" s="707">
        <v>1</v>
      </c>
      <c r="B946" s="790">
        <v>2</v>
      </c>
      <c r="C946" s="791">
        <v>3</v>
      </c>
      <c r="D946" s="1292">
        <v>4</v>
      </c>
      <c r="E946" s="1293"/>
      <c r="F946" s="1294">
        <v>5</v>
      </c>
      <c r="G946" s="1294"/>
      <c r="H946" s="1292">
        <v>6</v>
      </c>
      <c r="I946" s="1293"/>
      <c r="J946" s="792">
        <v>7</v>
      </c>
      <c r="K946" s="632"/>
      <c r="L946" s="632"/>
      <c r="M946" s="632"/>
      <c r="N946" s="632"/>
      <c r="O946" s="632"/>
    </row>
    <row r="947" spans="1:15" ht="127.5" x14ac:dyDescent="0.25">
      <c r="A947" s="845">
        <v>1</v>
      </c>
      <c r="B947" s="697" t="s">
        <v>412</v>
      </c>
      <c r="C947" s="624" t="s">
        <v>48</v>
      </c>
      <c r="D947" s="1386">
        <v>47</v>
      </c>
      <c r="E947" s="1387"/>
      <c r="F947" s="1403">
        <v>19</v>
      </c>
      <c r="G947" s="1403"/>
      <c r="H947" s="1386">
        <v>37</v>
      </c>
      <c r="I947" s="1387"/>
      <c r="J947" s="735" t="s">
        <v>1439</v>
      </c>
      <c r="K947" s="632"/>
      <c r="L947" s="632"/>
      <c r="M947" s="632"/>
      <c r="N947" s="632"/>
      <c r="O947" s="632"/>
    </row>
    <row r="948" spans="1:15" ht="127.5" x14ac:dyDescent="0.25">
      <c r="A948" s="845">
        <v>2</v>
      </c>
      <c r="B948" s="697" t="s">
        <v>413</v>
      </c>
      <c r="C948" s="624" t="s">
        <v>48</v>
      </c>
      <c r="D948" s="1386">
        <v>31</v>
      </c>
      <c r="E948" s="1387"/>
      <c r="F948" s="1403">
        <v>100</v>
      </c>
      <c r="G948" s="1403"/>
      <c r="H948" s="1386">
        <v>31</v>
      </c>
      <c r="I948" s="1387"/>
      <c r="J948" s="735" t="s">
        <v>1439</v>
      </c>
      <c r="K948" s="632"/>
      <c r="L948" s="632"/>
      <c r="M948" s="632"/>
      <c r="N948" s="632"/>
      <c r="O948" s="632"/>
    </row>
    <row r="949" spans="1:15" ht="105.75" customHeight="1" x14ac:dyDescent="0.25">
      <c r="A949" s="845">
        <v>3</v>
      </c>
      <c r="B949" s="697" t="s">
        <v>414</v>
      </c>
      <c r="C949" s="624" t="s">
        <v>48</v>
      </c>
      <c r="D949" s="1276">
        <v>1.3</v>
      </c>
      <c r="E949" s="1277"/>
      <c r="F949" s="1277">
        <v>1.8</v>
      </c>
      <c r="G949" s="1280"/>
      <c r="H949" s="1276">
        <v>1.3</v>
      </c>
      <c r="I949" s="1277"/>
      <c r="J949" s="735" t="s">
        <v>1441</v>
      </c>
      <c r="K949" s="632"/>
      <c r="L949" s="632"/>
      <c r="M949" s="632"/>
      <c r="N949" s="632"/>
      <c r="O949" s="632"/>
    </row>
    <row r="950" spans="1:15" ht="51" x14ac:dyDescent="0.25">
      <c r="A950" s="845">
        <v>4</v>
      </c>
      <c r="B950" s="697" t="s">
        <v>415</v>
      </c>
      <c r="C950" s="624" t="s">
        <v>49</v>
      </c>
      <c r="D950" s="1276">
        <v>6041</v>
      </c>
      <c r="E950" s="1277"/>
      <c r="F950" s="1280">
        <v>4910</v>
      </c>
      <c r="G950" s="1280"/>
      <c r="H950" s="1276">
        <v>4889</v>
      </c>
      <c r="I950" s="1277"/>
      <c r="J950" s="735" t="s">
        <v>1440</v>
      </c>
      <c r="K950" s="632"/>
      <c r="L950" s="632"/>
      <c r="M950" s="632"/>
      <c r="N950" s="632"/>
      <c r="O950" s="632"/>
    </row>
    <row r="951" spans="1:15" x14ac:dyDescent="0.25">
      <c r="A951" s="632"/>
      <c r="B951" s="632"/>
      <c r="C951" s="632"/>
      <c r="D951" s="632"/>
      <c r="E951" s="632"/>
      <c r="F951" s="632"/>
      <c r="G951" s="632"/>
      <c r="H951" s="633"/>
      <c r="I951" s="632"/>
      <c r="J951" s="632"/>
      <c r="K951" s="632"/>
      <c r="L951" s="632"/>
      <c r="M951" s="632"/>
      <c r="N951" s="632"/>
      <c r="O951" s="632"/>
    </row>
    <row r="952" spans="1:15" x14ac:dyDescent="0.25">
      <c r="A952" s="632"/>
      <c r="B952" s="632"/>
      <c r="C952" s="632"/>
      <c r="D952" s="632"/>
      <c r="E952" s="632"/>
      <c r="F952" s="632"/>
      <c r="G952" s="632"/>
      <c r="H952" s="633"/>
      <c r="I952" s="632"/>
      <c r="J952" s="632"/>
      <c r="K952" s="632"/>
      <c r="L952" s="632"/>
      <c r="M952" s="632"/>
      <c r="N952" s="632"/>
      <c r="O952" s="632"/>
    </row>
    <row r="953" spans="1:15" x14ac:dyDescent="0.25">
      <c r="A953" s="632"/>
      <c r="B953" s="632"/>
      <c r="C953" s="632"/>
      <c r="D953" s="632"/>
      <c r="E953" s="632"/>
      <c r="F953" s="632"/>
      <c r="G953" s="632"/>
      <c r="H953" s="633"/>
      <c r="I953" s="632"/>
      <c r="J953" s="632"/>
      <c r="K953" s="632"/>
      <c r="L953" s="632"/>
      <c r="M953" s="632"/>
      <c r="N953" s="632"/>
      <c r="O953" s="632"/>
    </row>
    <row r="954" spans="1:15" ht="51" x14ac:dyDescent="0.25">
      <c r="A954" s="634" t="s">
        <v>0</v>
      </c>
      <c r="B954" s="685" t="s">
        <v>1</v>
      </c>
      <c r="C954" s="636" t="s">
        <v>4</v>
      </c>
      <c r="D954" s="1300" t="s">
        <v>2</v>
      </c>
      <c r="E954" s="1301"/>
      <c r="F954" s="637" t="s">
        <v>5</v>
      </c>
      <c r="G954" s="637" t="s">
        <v>12</v>
      </c>
      <c r="H954" s="637" t="s">
        <v>3</v>
      </c>
      <c r="I954" s="638" t="s">
        <v>6</v>
      </c>
      <c r="J954" s="597" t="s">
        <v>7</v>
      </c>
      <c r="K954" s="632"/>
      <c r="L954" s="632"/>
      <c r="M954" s="632"/>
      <c r="N954" s="632"/>
      <c r="O954" s="632"/>
    </row>
    <row r="955" spans="1:15" ht="15.75" x14ac:dyDescent="0.25">
      <c r="A955" s="686">
        <v>1</v>
      </c>
      <c r="B955" s="687">
        <v>2</v>
      </c>
      <c r="C955" s="621">
        <v>3</v>
      </c>
      <c r="D955" s="1297">
        <v>4</v>
      </c>
      <c r="E955" s="1298"/>
      <c r="F955" s="440">
        <v>5</v>
      </c>
      <c r="G955" s="440">
        <v>6</v>
      </c>
      <c r="H955" s="52">
        <v>7</v>
      </c>
      <c r="I955" s="688">
        <v>8</v>
      </c>
      <c r="J955" s="597">
        <v>9</v>
      </c>
      <c r="K955" s="632"/>
      <c r="L955" s="632"/>
      <c r="M955" s="632"/>
      <c r="N955" s="632"/>
      <c r="O955" s="632"/>
    </row>
    <row r="956" spans="1:15" ht="15.75" x14ac:dyDescent="0.25">
      <c r="A956" s="714"/>
      <c r="B956" s="715"/>
      <c r="C956" s="666"/>
      <c r="D956" s="669"/>
      <c r="E956" s="669"/>
      <c r="F956" s="716"/>
      <c r="G956" s="716"/>
      <c r="H956" s="210"/>
      <c r="I956" s="717"/>
      <c r="J956" s="671"/>
      <c r="K956" s="632"/>
      <c r="L956" s="632"/>
      <c r="M956" s="632"/>
      <c r="N956" s="632"/>
      <c r="O956" s="632"/>
    </row>
    <row r="957" spans="1:15" ht="15.75" x14ac:dyDescent="0.25">
      <c r="A957" s="700"/>
      <c r="B957" s="500"/>
      <c r="C957" s="702"/>
      <c r="D957" s="703"/>
      <c r="E957" s="704">
        <f>E958+E959</f>
        <v>16450</v>
      </c>
      <c r="F957" s="704">
        <f>F980+F1000</f>
        <v>1450</v>
      </c>
      <c r="G957" s="704">
        <f>G958</f>
        <v>0</v>
      </c>
      <c r="H957" s="704">
        <f>H958+H959</f>
        <v>0</v>
      </c>
      <c r="I957" s="834">
        <f>H957/E957*100</f>
        <v>0</v>
      </c>
      <c r="J957" s="706"/>
      <c r="K957" s="632"/>
      <c r="L957" s="632"/>
      <c r="M957" s="632"/>
      <c r="N957" s="632"/>
      <c r="O957" s="632"/>
    </row>
    <row r="958" spans="1:15" ht="15.75" x14ac:dyDescent="0.25">
      <c r="A958" s="1391" t="s">
        <v>499</v>
      </c>
      <c r="B958" s="1392" t="s">
        <v>481</v>
      </c>
      <c r="C958" s="868" t="s">
        <v>137</v>
      </c>
      <c r="D958" s="652" t="s">
        <v>10</v>
      </c>
      <c r="E958" s="220">
        <f>E980+E1000</f>
        <v>1450</v>
      </c>
      <c r="F958" s="220">
        <f>F980+F1000</f>
        <v>1450</v>
      </c>
      <c r="G958" s="220">
        <v>0</v>
      </c>
      <c r="H958" s="220">
        <v>0</v>
      </c>
      <c r="I958" s="442">
        <f>(H958/E958)*100</f>
        <v>0</v>
      </c>
      <c r="J958" s="1388" t="s">
        <v>482</v>
      </c>
      <c r="K958" s="632"/>
      <c r="L958" s="632"/>
      <c r="M958" s="632"/>
      <c r="N958" s="632"/>
      <c r="O958" s="632"/>
    </row>
    <row r="959" spans="1:15" ht="23.25" customHeight="1" x14ac:dyDescent="0.25">
      <c r="A959" s="1391"/>
      <c r="B959" s="1393"/>
      <c r="C959" s="869"/>
      <c r="D959" s="652" t="s">
        <v>27</v>
      </c>
      <c r="E959" s="837">
        <f>E987</f>
        <v>15000</v>
      </c>
      <c r="F959" s="835">
        <v>0</v>
      </c>
      <c r="G959" s="835">
        <v>0</v>
      </c>
      <c r="H959" s="754">
        <v>0</v>
      </c>
      <c r="I959" s="442">
        <v>0</v>
      </c>
      <c r="J959" s="1389"/>
      <c r="K959" s="632"/>
      <c r="L959" s="632"/>
      <c r="M959" s="632"/>
      <c r="N959" s="632"/>
      <c r="O959" s="632"/>
    </row>
    <row r="960" spans="1:15" ht="15.75" x14ac:dyDescent="0.25">
      <c r="A960" s="1308" t="s">
        <v>42</v>
      </c>
      <c r="B960" s="1358" t="s">
        <v>483</v>
      </c>
      <c r="C960" s="726" t="s">
        <v>11</v>
      </c>
      <c r="D960" s="407" t="s">
        <v>10</v>
      </c>
      <c r="E960" s="838" t="s">
        <v>11</v>
      </c>
      <c r="F960" s="838" t="s">
        <v>11</v>
      </c>
      <c r="G960" s="838" t="s">
        <v>11</v>
      </c>
      <c r="H960" s="758" t="s">
        <v>11</v>
      </c>
      <c r="I960" s="744" t="s">
        <v>11</v>
      </c>
      <c r="J960" s="870"/>
      <c r="K960" s="632"/>
      <c r="L960" s="632"/>
      <c r="M960" s="632"/>
      <c r="N960" s="632"/>
      <c r="O960" s="632"/>
    </row>
    <row r="961" spans="1:15" ht="15.75" x14ac:dyDescent="0.25">
      <c r="A961" s="1308"/>
      <c r="B961" s="1360"/>
      <c r="C961" s="735" t="s">
        <v>11</v>
      </c>
      <c r="D961" s="407" t="s">
        <v>27</v>
      </c>
      <c r="E961" s="838" t="s">
        <v>11</v>
      </c>
      <c r="F961" s="838" t="s">
        <v>11</v>
      </c>
      <c r="G961" s="838" t="s">
        <v>11</v>
      </c>
      <c r="H961" s="758" t="s">
        <v>11</v>
      </c>
      <c r="I961" s="744" t="s">
        <v>11</v>
      </c>
      <c r="J961" s="744"/>
      <c r="K961" s="632"/>
      <c r="L961" s="632"/>
      <c r="M961" s="632"/>
      <c r="N961" s="632"/>
      <c r="O961" s="632"/>
    </row>
    <row r="962" spans="1:15" ht="15.75" x14ac:dyDescent="0.25">
      <c r="A962" s="1308" t="s">
        <v>43</v>
      </c>
      <c r="B962" s="1390" t="s">
        <v>484</v>
      </c>
      <c r="C962" s="735" t="s">
        <v>11</v>
      </c>
      <c r="D962" s="407" t="s">
        <v>10</v>
      </c>
      <c r="E962" s="838" t="s">
        <v>11</v>
      </c>
      <c r="F962" s="838" t="s">
        <v>11</v>
      </c>
      <c r="G962" s="838" t="s">
        <v>11</v>
      </c>
      <c r="H962" s="758" t="s">
        <v>11</v>
      </c>
      <c r="I962" s="744" t="s">
        <v>11</v>
      </c>
      <c r="J962" s="744"/>
      <c r="K962" s="632"/>
      <c r="L962" s="632"/>
      <c r="M962" s="632"/>
      <c r="N962" s="632"/>
      <c r="O962" s="632"/>
    </row>
    <row r="963" spans="1:15" ht="15.75" x14ac:dyDescent="0.25">
      <c r="A963" s="1308"/>
      <c r="B963" s="1390"/>
      <c r="C963" s="735" t="s">
        <v>11</v>
      </c>
      <c r="D963" s="407" t="s">
        <v>27</v>
      </c>
      <c r="E963" s="838" t="s">
        <v>11</v>
      </c>
      <c r="F963" s="838" t="s">
        <v>11</v>
      </c>
      <c r="G963" s="838" t="s">
        <v>11</v>
      </c>
      <c r="H963" s="758" t="s">
        <v>11</v>
      </c>
      <c r="I963" s="744" t="s">
        <v>11</v>
      </c>
      <c r="J963" s="744"/>
      <c r="K963" s="632"/>
      <c r="L963" s="632"/>
      <c r="M963" s="632"/>
      <c r="N963" s="632"/>
      <c r="O963" s="632"/>
    </row>
    <row r="964" spans="1:15" ht="15.75" x14ac:dyDescent="0.25">
      <c r="A964" s="1308" t="s">
        <v>34</v>
      </c>
      <c r="B964" s="1385" t="s">
        <v>485</v>
      </c>
      <c r="C964" s="735" t="s">
        <v>11</v>
      </c>
      <c r="D964" s="407" t="s">
        <v>10</v>
      </c>
      <c r="E964" s="838" t="s">
        <v>11</v>
      </c>
      <c r="F964" s="838" t="s">
        <v>11</v>
      </c>
      <c r="G964" s="838" t="s">
        <v>11</v>
      </c>
      <c r="H964" s="758" t="s">
        <v>11</v>
      </c>
      <c r="I964" s="744" t="s">
        <v>11</v>
      </c>
      <c r="J964" s="744"/>
      <c r="K964" s="632"/>
      <c r="L964" s="632"/>
      <c r="M964" s="632"/>
      <c r="N964" s="632"/>
      <c r="O964" s="632"/>
    </row>
    <row r="965" spans="1:15" ht="15.75" x14ac:dyDescent="0.25">
      <c r="A965" s="1308"/>
      <c r="B965" s="1385"/>
      <c r="C965" s="735" t="s">
        <v>11</v>
      </c>
      <c r="D965" s="407" t="s">
        <v>27</v>
      </c>
      <c r="E965" s="838" t="s">
        <v>11</v>
      </c>
      <c r="F965" s="838" t="s">
        <v>11</v>
      </c>
      <c r="G965" s="838" t="s">
        <v>11</v>
      </c>
      <c r="H965" s="758" t="s">
        <v>11</v>
      </c>
      <c r="I965" s="744" t="s">
        <v>11</v>
      </c>
      <c r="J965" s="744"/>
      <c r="K965" s="632"/>
      <c r="L965" s="632"/>
      <c r="M965" s="632"/>
      <c r="N965" s="632"/>
      <c r="O965" s="632"/>
    </row>
    <row r="966" spans="1:15" ht="15.75" x14ac:dyDescent="0.25">
      <c r="A966" s="1308" t="s">
        <v>44</v>
      </c>
      <c r="B966" s="1358" t="s">
        <v>486</v>
      </c>
      <c r="C966" s="735" t="s">
        <v>11</v>
      </c>
      <c r="D966" s="407" t="s">
        <v>10</v>
      </c>
      <c r="E966" s="838" t="s">
        <v>11</v>
      </c>
      <c r="F966" s="838" t="s">
        <v>11</v>
      </c>
      <c r="G966" s="838" t="s">
        <v>11</v>
      </c>
      <c r="H966" s="758" t="s">
        <v>11</v>
      </c>
      <c r="I966" s="744" t="s">
        <v>11</v>
      </c>
      <c r="J966" s="744"/>
      <c r="K966" s="632"/>
      <c r="L966" s="632"/>
      <c r="M966" s="632"/>
      <c r="N966" s="632"/>
      <c r="O966" s="632"/>
    </row>
    <row r="967" spans="1:15" ht="15.75" x14ac:dyDescent="0.25">
      <c r="A967" s="1308"/>
      <c r="B967" s="1360"/>
      <c r="C967" s="735" t="s">
        <v>11</v>
      </c>
      <c r="D967" s="407" t="s">
        <v>27</v>
      </c>
      <c r="E967" s="838" t="s">
        <v>11</v>
      </c>
      <c r="F967" s="838" t="s">
        <v>11</v>
      </c>
      <c r="G967" s="838" t="s">
        <v>11</v>
      </c>
      <c r="H967" s="758" t="s">
        <v>11</v>
      </c>
      <c r="I967" s="744" t="s">
        <v>11</v>
      </c>
      <c r="J967" s="744"/>
      <c r="K967" s="632"/>
      <c r="L967" s="632"/>
      <c r="M967" s="632"/>
      <c r="N967" s="632"/>
      <c r="O967" s="632"/>
    </row>
    <row r="968" spans="1:15" ht="15.75" x14ac:dyDescent="0.25">
      <c r="A968" s="1308" t="s">
        <v>45</v>
      </c>
      <c r="B968" s="1358" t="s">
        <v>487</v>
      </c>
      <c r="C968" s="735" t="s">
        <v>11</v>
      </c>
      <c r="D968" s="407" t="s">
        <v>10</v>
      </c>
      <c r="E968" s="838" t="s">
        <v>11</v>
      </c>
      <c r="F968" s="838" t="s">
        <v>11</v>
      </c>
      <c r="G968" s="838" t="s">
        <v>11</v>
      </c>
      <c r="H968" s="758" t="s">
        <v>11</v>
      </c>
      <c r="I968" s="744" t="s">
        <v>11</v>
      </c>
      <c r="J968" s="744"/>
      <c r="K968" s="632"/>
      <c r="L968" s="632"/>
      <c r="M968" s="632"/>
      <c r="N968" s="632"/>
      <c r="O968" s="632"/>
    </row>
    <row r="969" spans="1:15" ht="15.75" x14ac:dyDescent="0.25">
      <c r="A969" s="1308"/>
      <c r="B969" s="1360"/>
      <c r="C969" s="735" t="s">
        <v>11</v>
      </c>
      <c r="D969" s="407" t="s">
        <v>27</v>
      </c>
      <c r="E969" s="838" t="s">
        <v>11</v>
      </c>
      <c r="F969" s="838" t="s">
        <v>11</v>
      </c>
      <c r="G969" s="838" t="s">
        <v>11</v>
      </c>
      <c r="H969" s="758" t="s">
        <v>11</v>
      </c>
      <c r="I969" s="744" t="s">
        <v>11</v>
      </c>
      <c r="J969" s="744"/>
      <c r="K969" s="632"/>
      <c r="L969" s="632"/>
      <c r="M969" s="632"/>
      <c r="N969" s="632"/>
      <c r="O969" s="632"/>
    </row>
    <row r="970" spans="1:15" ht="15.75" x14ac:dyDescent="0.25">
      <c r="A970" s="1308" t="s">
        <v>46</v>
      </c>
      <c r="B970" s="1358" t="s">
        <v>488</v>
      </c>
      <c r="C970" s="735" t="s">
        <v>11</v>
      </c>
      <c r="D970" s="407" t="s">
        <v>10</v>
      </c>
      <c r="E970" s="838" t="s">
        <v>11</v>
      </c>
      <c r="F970" s="838" t="s">
        <v>11</v>
      </c>
      <c r="G970" s="838" t="s">
        <v>11</v>
      </c>
      <c r="H970" s="758" t="s">
        <v>11</v>
      </c>
      <c r="I970" s="744" t="s">
        <v>11</v>
      </c>
      <c r="J970" s="744"/>
      <c r="K970" s="632"/>
      <c r="L970" s="632"/>
      <c r="M970" s="632"/>
      <c r="N970" s="632"/>
      <c r="O970" s="632"/>
    </row>
    <row r="971" spans="1:15" ht="15.75" x14ac:dyDescent="0.25">
      <c r="A971" s="1308"/>
      <c r="B971" s="1360"/>
      <c r="C971" s="735" t="s">
        <v>11</v>
      </c>
      <c r="D971" s="407" t="s">
        <v>27</v>
      </c>
      <c r="E971" s="838" t="s">
        <v>11</v>
      </c>
      <c r="F971" s="838" t="s">
        <v>11</v>
      </c>
      <c r="G971" s="838" t="s">
        <v>11</v>
      </c>
      <c r="H971" s="758" t="s">
        <v>11</v>
      </c>
      <c r="I971" s="744" t="s">
        <v>11</v>
      </c>
      <c r="J971" s="744"/>
      <c r="K971" s="632"/>
      <c r="L971" s="632"/>
      <c r="M971" s="632"/>
      <c r="N971" s="632"/>
      <c r="O971" s="632"/>
    </row>
    <row r="972" spans="1:15" ht="15.75" x14ac:dyDescent="0.25">
      <c r="A972" s="1308" t="s">
        <v>47</v>
      </c>
      <c r="B972" s="1358" t="s">
        <v>489</v>
      </c>
      <c r="C972" s="735" t="s">
        <v>11</v>
      </c>
      <c r="D972" s="407" t="s">
        <v>10</v>
      </c>
      <c r="E972" s="838" t="s">
        <v>11</v>
      </c>
      <c r="F972" s="838" t="s">
        <v>11</v>
      </c>
      <c r="G972" s="838" t="s">
        <v>11</v>
      </c>
      <c r="H972" s="758" t="s">
        <v>11</v>
      </c>
      <c r="I972" s="744" t="s">
        <v>11</v>
      </c>
      <c r="J972" s="744"/>
      <c r="K972" s="632"/>
      <c r="L972" s="632"/>
      <c r="M972" s="632"/>
      <c r="N972" s="632"/>
      <c r="O972" s="632"/>
    </row>
    <row r="973" spans="1:15" ht="15.75" x14ac:dyDescent="0.25">
      <c r="A973" s="1308"/>
      <c r="B973" s="1360"/>
      <c r="C973" s="735" t="s">
        <v>11</v>
      </c>
      <c r="D973" s="407" t="s">
        <v>27</v>
      </c>
      <c r="E973" s="838" t="s">
        <v>11</v>
      </c>
      <c r="F973" s="838" t="s">
        <v>11</v>
      </c>
      <c r="G973" s="838" t="s">
        <v>11</v>
      </c>
      <c r="H973" s="758" t="s">
        <v>11</v>
      </c>
      <c r="I973" s="744" t="s">
        <v>11</v>
      </c>
      <c r="J973" s="744"/>
      <c r="K973" s="632"/>
      <c r="L973" s="632"/>
      <c r="M973" s="632"/>
      <c r="N973" s="632"/>
      <c r="O973" s="632"/>
    </row>
    <row r="974" spans="1:15" ht="15.75" x14ac:dyDescent="0.25">
      <c r="A974" s="1308" t="s">
        <v>120</v>
      </c>
      <c r="B974" s="1358" t="s">
        <v>490</v>
      </c>
      <c r="C974" s="735" t="s">
        <v>11</v>
      </c>
      <c r="D974" s="407" t="s">
        <v>10</v>
      </c>
      <c r="E974" s="838" t="s">
        <v>11</v>
      </c>
      <c r="F974" s="838" t="s">
        <v>11</v>
      </c>
      <c r="G974" s="838" t="s">
        <v>11</v>
      </c>
      <c r="H974" s="758" t="s">
        <v>11</v>
      </c>
      <c r="I974" s="744" t="s">
        <v>11</v>
      </c>
      <c r="J974" s="744"/>
      <c r="K974" s="632"/>
      <c r="L974" s="632"/>
      <c r="M974" s="632"/>
      <c r="N974" s="632"/>
      <c r="O974" s="632"/>
    </row>
    <row r="975" spans="1:15" ht="15.75" x14ac:dyDescent="0.25">
      <c r="A975" s="1308"/>
      <c r="B975" s="1360"/>
      <c r="C975" s="735" t="s">
        <v>11</v>
      </c>
      <c r="D975" s="407" t="s">
        <v>27</v>
      </c>
      <c r="E975" s="838" t="s">
        <v>11</v>
      </c>
      <c r="F975" s="838" t="s">
        <v>11</v>
      </c>
      <c r="G975" s="838" t="s">
        <v>11</v>
      </c>
      <c r="H975" s="758" t="s">
        <v>11</v>
      </c>
      <c r="I975" s="744" t="s">
        <v>11</v>
      </c>
      <c r="J975" s="744"/>
      <c r="K975" s="632"/>
      <c r="L975" s="632"/>
      <c r="M975" s="632"/>
      <c r="N975" s="632"/>
      <c r="O975" s="632"/>
    </row>
    <row r="976" spans="1:15" ht="15.75" x14ac:dyDescent="0.25">
      <c r="A976" s="1308" t="s">
        <v>491</v>
      </c>
      <c r="B976" s="1385" t="s">
        <v>492</v>
      </c>
      <c r="C976" s="735" t="s">
        <v>11</v>
      </c>
      <c r="D976" s="407" t="s">
        <v>10</v>
      </c>
      <c r="E976" s="838" t="s">
        <v>11</v>
      </c>
      <c r="F976" s="838" t="s">
        <v>11</v>
      </c>
      <c r="G976" s="838" t="s">
        <v>11</v>
      </c>
      <c r="H976" s="758" t="s">
        <v>11</v>
      </c>
      <c r="I976" s="744" t="s">
        <v>11</v>
      </c>
      <c r="J976" s="744"/>
      <c r="K976" s="632"/>
      <c r="L976" s="632"/>
      <c r="M976" s="632"/>
      <c r="N976" s="632"/>
      <c r="O976" s="632"/>
    </row>
    <row r="977" spans="1:15" ht="15.75" x14ac:dyDescent="0.25">
      <c r="A977" s="1308"/>
      <c r="B977" s="1385"/>
      <c r="C977" s="735" t="s">
        <v>11</v>
      </c>
      <c r="D977" s="407" t="s">
        <v>27</v>
      </c>
      <c r="E977" s="838" t="s">
        <v>11</v>
      </c>
      <c r="F977" s="838" t="s">
        <v>11</v>
      </c>
      <c r="G977" s="838" t="s">
        <v>11</v>
      </c>
      <c r="H977" s="758" t="s">
        <v>11</v>
      </c>
      <c r="I977" s="744" t="s">
        <v>11</v>
      </c>
      <c r="J977" s="744"/>
      <c r="K977" s="632"/>
      <c r="L977" s="632"/>
      <c r="M977" s="632"/>
      <c r="N977" s="632"/>
      <c r="O977" s="632"/>
    </row>
    <row r="978" spans="1:15" ht="15.75" x14ac:dyDescent="0.25">
      <c r="A978" s="1308" t="s">
        <v>282</v>
      </c>
      <c r="B978" s="1358" t="s">
        <v>493</v>
      </c>
      <c r="C978" s="735" t="s">
        <v>11</v>
      </c>
      <c r="D978" s="407" t="s">
        <v>10</v>
      </c>
      <c r="E978" s="838" t="s">
        <v>11</v>
      </c>
      <c r="F978" s="838" t="s">
        <v>11</v>
      </c>
      <c r="G978" s="838" t="s">
        <v>11</v>
      </c>
      <c r="H978" s="758" t="s">
        <v>11</v>
      </c>
      <c r="I978" s="744" t="s">
        <v>11</v>
      </c>
      <c r="J978" s="744"/>
      <c r="K978" s="632"/>
      <c r="L978" s="632"/>
      <c r="M978" s="632"/>
      <c r="N978" s="632"/>
      <c r="O978" s="632"/>
    </row>
    <row r="979" spans="1:15" ht="15.75" x14ac:dyDescent="0.25">
      <c r="A979" s="1308"/>
      <c r="B979" s="1360"/>
      <c r="C979" s="735" t="s">
        <v>11</v>
      </c>
      <c r="D979" s="407" t="s">
        <v>27</v>
      </c>
      <c r="E979" s="838" t="s">
        <v>11</v>
      </c>
      <c r="F979" s="838" t="s">
        <v>11</v>
      </c>
      <c r="G979" s="838" t="s">
        <v>11</v>
      </c>
      <c r="H979" s="758" t="s">
        <v>11</v>
      </c>
      <c r="I979" s="744" t="s">
        <v>11</v>
      </c>
      <c r="J979" s="744"/>
      <c r="K979" s="632"/>
      <c r="L979" s="632"/>
      <c r="M979" s="632"/>
      <c r="N979" s="632"/>
      <c r="O979" s="632"/>
    </row>
    <row r="980" spans="1:15" ht="26.25" customHeight="1" x14ac:dyDescent="0.25">
      <c r="A980" s="1308" t="s">
        <v>428</v>
      </c>
      <c r="B980" s="1358" t="s">
        <v>494</v>
      </c>
      <c r="C980" s="735" t="s">
        <v>11</v>
      </c>
      <c r="D980" s="407" t="s">
        <v>10</v>
      </c>
      <c r="E980" s="838">
        <v>1000</v>
      </c>
      <c r="F980" s="838">
        <v>1000</v>
      </c>
      <c r="G980" s="838">
        <v>0</v>
      </c>
      <c r="H980" s="758">
        <v>0</v>
      </c>
      <c r="I980" s="871">
        <v>0</v>
      </c>
      <c r="J980" s="1383" t="s">
        <v>1442</v>
      </c>
      <c r="K980" s="632"/>
      <c r="L980" s="632"/>
      <c r="M980" s="632"/>
      <c r="N980" s="632"/>
      <c r="O980" s="632"/>
    </row>
    <row r="981" spans="1:15" ht="15.75" x14ac:dyDescent="0.25">
      <c r="A981" s="1308"/>
      <c r="B981" s="1360"/>
      <c r="C981" s="735" t="s">
        <v>11</v>
      </c>
      <c r="D981" s="407" t="s">
        <v>27</v>
      </c>
      <c r="E981" s="838" t="s">
        <v>11</v>
      </c>
      <c r="F981" s="838" t="s">
        <v>11</v>
      </c>
      <c r="G981" s="838" t="s">
        <v>11</v>
      </c>
      <c r="H981" s="758" t="s">
        <v>11</v>
      </c>
      <c r="I981" s="744" t="s">
        <v>11</v>
      </c>
      <c r="J981" s="1384"/>
      <c r="K981" s="632"/>
      <c r="L981" s="632"/>
      <c r="M981" s="632"/>
      <c r="N981" s="632"/>
      <c r="O981" s="632"/>
    </row>
    <row r="982" spans="1:15" ht="15.75" x14ac:dyDescent="0.25">
      <c r="A982" s="1308" t="s">
        <v>133</v>
      </c>
      <c r="B982" s="1358" t="s">
        <v>495</v>
      </c>
      <c r="C982" s="1310" t="s">
        <v>11</v>
      </c>
      <c r="D982" s="407" t="s">
        <v>10</v>
      </c>
      <c r="E982" s="758" t="s">
        <v>11</v>
      </c>
      <c r="F982" s="838" t="s">
        <v>11</v>
      </c>
      <c r="G982" s="838" t="s">
        <v>11</v>
      </c>
      <c r="H982" s="758" t="s">
        <v>11</v>
      </c>
      <c r="I982" s="439" t="s">
        <v>11</v>
      </c>
      <c r="J982" s="1383" t="s">
        <v>11</v>
      </c>
      <c r="K982" s="632"/>
      <c r="L982" s="632"/>
      <c r="M982" s="632"/>
      <c r="N982" s="632"/>
      <c r="O982" s="632"/>
    </row>
    <row r="983" spans="1:15" ht="18.75" customHeight="1" x14ac:dyDescent="0.25">
      <c r="A983" s="1308"/>
      <c r="B983" s="1360"/>
      <c r="C983" s="1310"/>
      <c r="D983" s="407" t="s">
        <v>27</v>
      </c>
      <c r="E983" s="758" t="s">
        <v>11</v>
      </c>
      <c r="F983" s="838" t="s">
        <v>11</v>
      </c>
      <c r="G983" s="838" t="s">
        <v>11</v>
      </c>
      <c r="H983" s="758" t="s">
        <v>11</v>
      </c>
      <c r="I983" s="838" t="s">
        <v>11</v>
      </c>
      <c r="J983" s="1384"/>
      <c r="K983" s="632"/>
      <c r="L983" s="632"/>
      <c r="M983" s="632"/>
      <c r="N983" s="632"/>
      <c r="O983" s="632"/>
    </row>
    <row r="984" spans="1:15" ht="15.75" x14ac:dyDescent="0.25">
      <c r="A984" s="1308" t="s">
        <v>136</v>
      </c>
      <c r="B984" s="1358" t="s">
        <v>496</v>
      </c>
      <c r="C984" s="735" t="s">
        <v>11</v>
      </c>
      <c r="D984" s="407" t="s">
        <v>10</v>
      </c>
      <c r="E984" s="758" t="s">
        <v>11</v>
      </c>
      <c r="F984" s="838" t="s">
        <v>11</v>
      </c>
      <c r="G984" s="838" t="s">
        <v>11</v>
      </c>
      <c r="H984" s="758" t="s">
        <v>11</v>
      </c>
      <c r="I984" s="838" t="s">
        <v>11</v>
      </c>
      <c r="J984" s="744"/>
      <c r="K984" s="632"/>
      <c r="L984" s="632"/>
      <c r="M984" s="632"/>
      <c r="N984" s="632"/>
      <c r="O984" s="632"/>
    </row>
    <row r="985" spans="1:15" ht="15.75" x14ac:dyDescent="0.25">
      <c r="A985" s="1308"/>
      <c r="B985" s="1359"/>
      <c r="C985" s="735" t="s">
        <v>11</v>
      </c>
      <c r="D985" s="407" t="s">
        <v>27</v>
      </c>
      <c r="E985" s="758" t="s">
        <v>11</v>
      </c>
      <c r="F985" s="838" t="s">
        <v>11</v>
      </c>
      <c r="G985" s="838" t="s">
        <v>11</v>
      </c>
      <c r="H985" s="758" t="s">
        <v>11</v>
      </c>
      <c r="I985" s="838" t="s">
        <v>11</v>
      </c>
      <c r="J985" s="744"/>
      <c r="K985" s="632"/>
      <c r="L985" s="632"/>
      <c r="M985" s="632"/>
      <c r="N985" s="632"/>
      <c r="O985" s="632"/>
    </row>
    <row r="986" spans="1:15" ht="15.75" x14ac:dyDescent="0.25">
      <c r="A986" s="1308" t="s">
        <v>138</v>
      </c>
      <c r="B986" s="1385" t="s">
        <v>497</v>
      </c>
      <c r="C986" s="867" t="s">
        <v>11</v>
      </c>
      <c r="D986" s="407" t="s">
        <v>10</v>
      </c>
      <c r="E986" s="758" t="s">
        <v>11</v>
      </c>
      <c r="F986" s="839" t="s">
        <v>11</v>
      </c>
      <c r="G986" s="52" t="s">
        <v>11</v>
      </c>
      <c r="H986" s="758" t="s">
        <v>11</v>
      </c>
      <c r="I986" s="439" t="s">
        <v>11</v>
      </c>
      <c r="J986" s="1383" t="s">
        <v>752</v>
      </c>
      <c r="K986" s="632"/>
      <c r="L986" s="632"/>
      <c r="M986" s="632"/>
      <c r="N986" s="632"/>
      <c r="O986" s="632"/>
    </row>
    <row r="987" spans="1:15" ht="15.75" x14ac:dyDescent="0.25">
      <c r="A987" s="1308"/>
      <c r="B987" s="1385"/>
      <c r="C987" s="867" t="s">
        <v>11</v>
      </c>
      <c r="D987" s="407" t="s">
        <v>27</v>
      </c>
      <c r="E987" s="758">
        <v>15000</v>
      </c>
      <c r="F987" s="758">
        <v>0</v>
      </c>
      <c r="G987" s="758">
        <v>0</v>
      </c>
      <c r="H987" s="758">
        <v>0</v>
      </c>
      <c r="I987" s="758">
        <v>0</v>
      </c>
      <c r="J987" s="1384"/>
      <c r="K987" s="632"/>
      <c r="L987" s="632"/>
      <c r="M987" s="632"/>
      <c r="N987" s="632"/>
      <c r="O987" s="632"/>
    </row>
    <row r="988" spans="1:15" ht="15.75" x14ac:dyDescent="0.25">
      <c r="A988" s="1308" t="s">
        <v>135</v>
      </c>
      <c r="B988" s="1385" t="s">
        <v>498</v>
      </c>
      <c r="C988" s="735" t="s">
        <v>11</v>
      </c>
      <c r="D988" s="407" t="s">
        <v>10</v>
      </c>
      <c r="E988" s="758" t="s">
        <v>11</v>
      </c>
      <c r="F988" s="758" t="s">
        <v>11</v>
      </c>
      <c r="G988" s="758" t="s">
        <v>11</v>
      </c>
      <c r="H988" s="758" t="s">
        <v>11</v>
      </c>
      <c r="I988" s="758" t="s">
        <v>11</v>
      </c>
      <c r="J988" s="744"/>
      <c r="K988" s="632"/>
      <c r="L988" s="632"/>
      <c r="M988" s="632"/>
      <c r="N988" s="632"/>
      <c r="O988" s="632"/>
    </row>
    <row r="989" spans="1:15" ht="15.75" x14ac:dyDescent="0.25">
      <c r="A989" s="1308"/>
      <c r="B989" s="1385"/>
      <c r="C989" s="735" t="s">
        <v>11</v>
      </c>
      <c r="D989" s="407" t="s">
        <v>27</v>
      </c>
      <c r="E989" s="758" t="s">
        <v>11</v>
      </c>
      <c r="F989" s="758" t="s">
        <v>11</v>
      </c>
      <c r="G989" s="758" t="s">
        <v>11</v>
      </c>
      <c r="H989" s="758" t="s">
        <v>11</v>
      </c>
      <c r="I989" s="758" t="s">
        <v>11</v>
      </c>
      <c r="J989" s="744"/>
      <c r="K989" s="632"/>
      <c r="L989" s="632"/>
      <c r="M989" s="632"/>
      <c r="N989" s="632"/>
      <c r="O989" s="632"/>
    </row>
    <row r="990" spans="1:15" ht="15.75" x14ac:dyDescent="0.25">
      <c r="A990" s="1308" t="s">
        <v>499</v>
      </c>
      <c r="B990" s="1385" t="s">
        <v>500</v>
      </c>
      <c r="C990" s="735" t="s">
        <v>11</v>
      </c>
      <c r="D990" s="407" t="s">
        <v>10</v>
      </c>
      <c r="E990" s="758" t="s">
        <v>11</v>
      </c>
      <c r="F990" s="758" t="s">
        <v>11</v>
      </c>
      <c r="G990" s="758" t="s">
        <v>11</v>
      </c>
      <c r="H990" s="758" t="s">
        <v>11</v>
      </c>
      <c r="I990" s="758" t="s">
        <v>11</v>
      </c>
      <c r="J990" s="744"/>
      <c r="K990" s="632"/>
      <c r="L990" s="632"/>
      <c r="M990" s="632"/>
      <c r="N990" s="632"/>
      <c r="O990" s="632"/>
    </row>
    <row r="991" spans="1:15" ht="15.75" x14ac:dyDescent="0.25">
      <c r="A991" s="1308"/>
      <c r="B991" s="1385"/>
      <c r="C991" s="735" t="s">
        <v>11</v>
      </c>
      <c r="D991" s="407" t="s">
        <v>27</v>
      </c>
      <c r="E991" s="758" t="s">
        <v>11</v>
      </c>
      <c r="F991" s="758" t="s">
        <v>11</v>
      </c>
      <c r="G991" s="758" t="s">
        <v>11</v>
      </c>
      <c r="H991" s="758" t="s">
        <v>11</v>
      </c>
      <c r="I991" s="758" t="s">
        <v>11</v>
      </c>
      <c r="J991" s="744"/>
      <c r="K991" s="632"/>
      <c r="L991" s="632"/>
      <c r="M991" s="632"/>
      <c r="N991" s="632"/>
      <c r="O991" s="632"/>
    </row>
    <row r="992" spans="1:15" ht="15.75" x14ac:dyDescent="0.25">
      <c r="A992" s="1308" t="s">
        <v>301</v>
      </c>
      <c r="B992" s="1069" t="s">
        <v>501</v>
      </c>
      <c r="C992" s="735" t="s">
        <v>11</v>
      </c>
      <c r="D992" s="407" t="s">
        <v>10</v>
      </c>
      <c r="E992" s="758" t="s">
        <v>11</v>
      </c>
      <c r="F992" s="839" t="s">
        <v>11</v>
      </c>
      <c r="G992" s="52" t="s">
        <v>11</v>
      </c>
      <c r="H992" s="758" t="s">
        <v>11</v>
      </c>
      <c r="I992" s="439" t="s">
        <v>11</v>
      </c>
      <c r="J992" s="1383" t="s">
        <v>11</v>
      </c>
      <c r="K992" s="632"/>
      <c r="L992" s="632"/>
      <c r="M992" s="632"/>
      <c r="N992" s="632"/>
      <c r="O992" s="632"/>
    </row>
    <row r="993" spans="1:15" ht="15.75" x14ac:dyDescent="0.25">
      <c r="A993" s="1308"/>
      <c r="B993" s="1071"/>
      <c r="C993" s="735" t="s">
        <v>11</v>
      </c>
      <c r="D993" s="407" t="s">
        <v>27</v>
      </c>
      <c r="E993" s="758" t="s">
        <v>11</v>
      </c>
      <c r="F993" s="839" t="s">
        <v>11</v>
      </c>
      <c r="G993" s="52" t="s">
        <v>11</v>
      </c>
      <c r="H993" s="758" t="s">
        <v>11</v>
      </c>
      <c r="I993" s="441" t="s">
        <v>11</v>
      </c>
      <c r="J993" s="1384"/>
      <c r="K993" s="632"/>
      <c r="L993" s="632"/>
      <c r="M993" s="632"/>
      <c r="N993" s="632"/>
      <c r="O993" s="632"/>
    </row>
    <row r="994" spans="1:15" ht="15.75" x14ac:dyDescent="0.25">
      <c r="A994" s="1308" t="s">
        <v>295</v>
      </c>
      <c r="B994" s="1069" t="s">
        <v>502</v>
      </c>
      <c r="C994" s="735" t="s">
        <v>11</v>
      </c>
      <c r="D994" s="407" t="s">
        <v>10</v>
      </c>
      <c r="E994" s="758" t="s">
        <v>11</v>
      </c>
      <c r="F994" s="839" t="s">
        <v>11</v>
      </c>
      <c r="G994" s="52" t="s">
        <v>11</v>
      </c>
      <c r="H994" s="758" t="s">
        <v>11</v>
      </c>
      <c r="I994" s="439" t="s">
        <v>11</v>
      </c>
      <c r="J994" s="744" t="s">
        <v>11</v>
      </c>
      <c r="K994" s="632"/>
      <c r="L994" s="632"/>
      <c r="M994" s="632"/>
      <c r="N994" s="632"/>
      <c r="O994" s="632"/>
    </row>
    <row r="995" spans="1:15" ht="15.75" x14ac:dyDescent="0.25">
      <c r="A995" s="1308"/>
      <c r="B995" s="1071"/>
      <c r="C995" s="735" t="s">
        <v>11</v>
      </c>
      <c r="D995" s="407" t="s">
        <v>27</v>
      </c>
      <c r="E995" s="758" t="s">
        <v>11</v>
      </c>
      <c r="F995" s="758" t="s">
        <v>11</v>
      </c>
      <c r="G995" s="758" t="s">
        <v>11</v>
      </c>
      <c r="H995" s="758" t="s">
        <v>11</v>
      </c>
      <c r="I995" s="758" t="s">
        <v>11</v>
      </c>
      <c r="J995" s="735"/>
      <c r="K995" s="632"/>
      <c r="L995" s="632"/>
      <c r="M995" s="632"/>
      <c r="N995" s="632"/>
      <c r="O995" s="632"/>
    </row>
    <row r="996" spans="1:15" ht="15.75" x14ac:dyDescent="0.25">
      <c r="A996" s="1308" t="s">
        <v>503</v>
      </c>
      <c r="B996" s="1069" t="s">
        <v>504</v>
      </c>
      <c r="C996" s="735" t="s">
        <v>11</v>
      </c>
      <c r="D996" s="407" t="s">
        <v>10</v>
      </c>
      <c r="E996" s="758" t="s">
        <v>11</v>
      </c>
      <c r="F996" s="839" t="s">
        <v>11</v>
      </c>
      <c r="G996" s="52" t="s">
        <v>11</v>
      </c>
      <c r="H996" s="758" t="s">
        <v>11</v>
      </c>
      <c r="I996" s="439" t="s">
        <v>11</v>
      </c>
      <c r="J996" s="1383" t="s">
        <v>11</v>
      </c>
      <c r="K996" s="632"/>
      <c r="L996" s="632"/>
      <c r="M996" s="632"/>
      <c r="N996" s="632"/>
      <c r="O996" s="632"/>
    </row>
    <row r="997" spans="1:15" ht="15.75" x14ac:dyDescent="0.25">
      <c r="A997" s="1308"/>
      <c r="B997" s="1071"/>
      <c r="C997" s="735" t="s">
        <v>11</v>
      </c>
      <c r="D997" s="407" t="s">
        <v>27</v>
      </c>
      <c r="E997" s="758" t="s">
        <v>11</v>
      </c>
      <c r="F997" s="758" t="s">
        <v>11</v>
      </c>
      <c r="G997" s="758" t="s">
        <v>11</v>
      </c>
      <c r="H997" s="758" t="s">
        <v>11</v>
      </c>
      <c r="I997" s="758" t="s">
        <v>11</v>
      </c>
      <c r="J997" s="1384"/>
      <c r="K997" s="632"/>
      <c r="L997" s="632"/>
      <c r="M997" s="632"/>
      <c r="N997" s="632"/>
      <c r="O997" s="632"/>
    </row>
    <row r="998" spans="1:15" ht="15.75" x14ac:dyDescent="0.25">
      <c r="A998" s="1308" t="s">
        <v>297</v>
      </c>
      <c r="B998" s="1069" t="s">
        <v>505</v>
      </c>
      <c r="C998" s="735" t="s">
        <v>11</v>
      </c>
      <c r="D998" s="407" t="s">
        <v>10</v>
      </c>
      <c r="E998" s="758" t="s">
        <v>11</v>
      </c>
      <c r="F998" s="758" t="s">
        <v>11</v>
      </c>
      <c r="G998" s="758" t="s">
        <v>11</v>
      </c>
      <c r="H998" s="758" t="s">
        <v>11</v>
      </c>
      <c r="I998" s="758" t="s">
        <v>11</v>
      </c>
      <c r="J998" s="744"/>
      <c r="K998" s="632"/>
      <c r="L998" s="632"/>
      <c r="M998" s="632"/>
      <c r="N998" s="632"/>
      <c r="O998" s="632"/>
    </row>
    <row r="999" spans="1:15" ht="15.75" x14ac:dyDescent="0.25">
      <c r="A999" s="1308"/>
      <c r="B999" s="1071"/>
      <c r="C999" s="735" t="s">
        <v>11</v>
      </c>
      <c r="D999" s="407" t="s">
        <v>27</v>
      </c>
      <c r="E999" s="758" t="s">
        <v>11</v>
      </c>
      <c r="F999" s="758" t="s">
        <v>11</v>
      </c>
      <c r="G999" s="758" t="s">
        <v>11</v>
      </c>
      <c r="H999" s="758" t="s">
        <v>11</v>
      </c>
      <c r="I999" s="758" t="s">
        <v>11</v>
      </c>
      <c r="J999" s="744"/>
      <c r="K999" s="632"/>
      <c r="L999" s="632"/>
      <c r="M999" s="632"/>
      <c r="N999" s="632"/>
      <c r="O999" s="632"/>
    </row>
    <row r="1000" spans="1:15" ht="25.5" customHeight="1" x14ac:dyDescent="0.25">
      <c r="A1000" s="1308" t="s">
        <v>506</v>
      </c>
      <c r="B1000" s="1381" t="s">
        <v>507</v>
      </c>
      <c r="C1000" s="735" t="s">
        <v>11</v>
      </c>
      <c r="D1000" s="407" t="s">
        <v>10</v>
      </c>
      <c r="E1000" s="758">
        <v>450</v>
      </c>
      <c r="F1000" s="839">
        <v>450</v>
      </c>
      <c r="G1000" s="839">
        <v>0</v>
      </c>
      <c r="H1000" s="758">
        <v>0</v>
      </c>
      <c r="I1000" s="439">
        <f>(H1000/E1000)*100</f>
        <v>0</v>
      </c>
      <c r="J1000" s="1383" t="s">
        <v>1443</v>
      </c>
      <c r="K1000" s="632"/>
      <c r="L1000" s="632"/>
      <c r="M1000" s="632"/>
      <c r="N1000" s="632"/>
      <c r="O1000" s="632"/>
    </row>
    <row r="1001" spans="1:15" ht="66.75" customHeight="1" x14ac:dyDescent="0.25">
      <c r="A1001" s="1308"/>
      <c r="B1001" s="1382"/>
      <c r="C1001" s="735" t="s">
        <v>11</v>
      </c>
      <c r="D1001" s="407" t="s">
        <v>27</v>
      </c>
      <c r="E1001" s="758" t="s">
        <v>11</v>
      </c>
      <c r="F1001" s="758" t="s">
        <v>11</v>
      </c>
      <c r="G1001" s="758" t="s">
        <v>11</v>
      </c>
      <c r="H1001" s="758" t="s">
        <v>11</v>
      </c>
      <c r="I1001" s="758" t="s">
        <v>11</v>
      </c>
      <c r="J1001" s="1384"/>
      <c r="K1001" s="632"/>
      <c r="L1001" s="632"/>
      <c r="M1001" s="632"/>
      <c r="N1001" s="632"/>
      <c r="O1001" s="632"/>
    </row>
    <row r="1002" spans="1:15" ht="15.75" x14ac:dyDescent="0.25">
      <c r="A1002" s="700"/>
      <c r="B1002" s="500"/>
      <c r="C1002" s="702"/>
      <c r="D1002" s="703"/>
      <c r="E1002" s="704"/>
      <c r="F1002" s="704"/>
      <c r="G1002" s="704"/>
      <c r="H1002" s="704"/>
      <c r="I1002" s="705"/>
      <c r="J1002" s="706"/>
      <c r="K1002" s="632"/>
      <c r="L1002" s="632"/>
      <c r="M1002" s="632"/>
      <c r="N1002" s="632"/>
      <c r="O1002" s="632"/>
    </row>
    <row r="1003" spans="1:15" ht="15.75" x14ac:dyDescent="0.25">
      <c r="A1003" s="1287" t="s">
        <v>18</v>
      </c>
      <c r="B1003" s="1287"/>
      <c r="C1003" s="1287"/>
      <c r="D1003" s="1287"/>
      <c r="E1003" s="1287"/>
      <c r="F1003" s="1287"/>
      <c r="G1003" s="1287"/>
      <c r="H1003" s="1287"/>
      <c r="I1003" s="1287"/>
      <c r="J1003" s="671"/>
      <c r="K1003" s="632"/>
      <c r="L1003" s="632"/>
      <c r="M1003" s="632"/>
      <c r="N1003" s="632"/>
      <c r="O1003" s="632"/>
    </row>
    <row r="1004" spans="1:15" x14ac:dyDescent="0.25">
      <c r="A1004" s="1308" t="s">
        <v>0</v>
      </c>
      <c r="B1004" s="1309" t="s">
        <v>19</v>
      </c>
      <c r="C1004" s="1310" t="s">
        <v>20</v>
      </c>
      <c r="D1004" s="1311" t="s">
        <v>1416</v>
      </c>
      <c r="E1004" s="1312"/>
      <c r="F1004" s="1315">
        <v>2023</v>
      </c>
      <c r="G1004" s="1316"/>
      <c r="H1004" s="1316"/>
      <c r="I1004" s="1317"/>
      <c r="J1004" s="1310" t="s">
        <v>21</v>
      </c>
      <c r="K1004" s="632"/>
      <c r="L1004" s="632"/>
      <c r="M1004" s="632"/>
      <c r="N1004" s="632"/>
      <c r="O1004" s="632"/>
    </row>
    <row r="1005" spans="1:15" x14ac:dyDescent="0.25">
      <c r="A1005" s="1308"/>
      <c r="B1005" s="1309"/>
      <c r="C1005" s="1310"/>
      <c r="D1005" s="1313"/>
      <c r="E1005" s="1314"/>
      <c r="F1005" s="1310" t="s">
        <v>22</v>
      </c>
      <c r="G1005" s="1310"/>
      <c r="H1005" s="1278" t="s">
        <v>24</v>
      </c>
      <c r="I1005" s="1279"/>
      <c r="J1005" s="1310"/>
      <c r="K1005" s="632"/>
      <c r="L1005" s="632"/>
      <c r="M1005" s="632"/>
      <c r="N1005" s="632"/>
      <c r="O1005" s="632"/>
    </row>
    <row r="1006" spans="1:15" x14ac:dyDescent="0.25">
      <c r="A1006" s="707">
        <v>1</v>
      </c>
      <c r="B1006" s="790">
        <v>2</v>
      </c>
      <c r="C1006" s="791">
        <v>3</v>
      </c>
      <c r="D1006" s="1292">
        <v>4</v>
      </c>
      <c r="E1006" s="1293"/>
      <c r="F1006" s="1294">
        <v>5</v>
      </c>
      <c r="G1006" s="1294"/>
      <c r="H1006" s="1292">
        <v>6</v>
      </c>
      <c r="I1006" s="1293"/>
      <c r="J1006" s="792">
        <v>7</v>
      </c>
      <c r="K1006" s="632"/>
      <c r="L1006" s="632"/>
      <c r="M1006" s="632"/>
      <c r="N1006" s="632"/>
      <c r="O1006" s="632"/>
    </row>
    <row r="1007" spans="1:15" ht="15.75" x14ac:dyDescent="0.25">
      <c r="A1007" s="845">
        <v>1</v>
      </c>
      <c r="B1007" s="698" t="s">
        <v>508</v>
      </c>
      <c r="C1007" s="597" t="s">
        <v>313</v>
      </c>
      <c r="D1007" s="1276" t="s">
        <v>11</v>
      </c>
      <c r="E1007" s="1277"/>
      <c r="F1007" s="1280" t="s">
        <v>11</v>
      </c>
      <c r="G1007" s="1280"/>
      <c r="H1007" s="1276" t="s">
        <v>11</v>
      </c>
      <c r="I1007" s="1277"/>
      <c r="J1007" s="872" t="s">
        <v>11</v>
      </c>
      <c r="K1007" s="873"/>
      <c r="L1007" s="632"/>
      <c r="M1007" s="632"/>
      <c r="N1007" s="632"/>
      <c r="O1007" s="632"/>
    </row>
    <row r="1008" spans="1:15" ht="15.75" x14ac:dyDescent="0.25">
      <c r="A1008" s="845">
        <v>2</v>
      </c>
      <c r="B1008" s="698" t="s">
        <v>509</v>
      </c>
      <c r="C1008" s="597" t="s">
        <v>313</v>
      </c>
      <c r="D1008" s="1276" t="s">
        <v>11</v>
      </c>
      <c r="E1008" s="1277"/>
      <c r="F1008" s="1280" t="s">
        <v>11</v>
      </c>
      <c r="G1008" s="1280"/>
      <c r="H1008" s="1276" t="s">
        <v>11</v>
      </c>
      <c r="I1008" s="1277"/>
      <c r="J1008" s="735" t="s">
        <v>11</v>
      </c>
      <c r="K1008" s="632"/>
      <c r="L1008" s="632"/>
      <c r="M1008" s="632"/>
      <c r="N1008" s="632"/>
      <c r="O1008" s="632"/>
    </row>
    <row r="1009" spans="1:15" ht="15.75" x14ac:dyDescent="0.25">
      <c r="A1009" s="845">
        <v>3</v>
      </c>
      <c r="B1009" s="698" t="s">
        <v>510</v>
      </c>
      <c r="C1009" s="597" t="s">
        <v>313</v>
      </c>
      <c r="D1009" s="1276" t="s">
        <v>11</v>
      </c>
      <c r="E1009" s="1277"/>
      <c r="F1009" s="1276">
        <v>25</v>
      </c>
      <c r="G1009" s="1277"/>
      <c r="H1009" s="1276">
        <v>0</v>
      </c>
      <c r="I1009" s="1277"/>
      <c r="J1009" s="735" t="s">
        <v>482</v>
      </c>
      <c r="K1009" s="632"/>
      <c r="L1009" s="632"/>
      <c r="M1009" s="632"/>
      <c r="N1009" s="632"/>
      <c r="O1009" s="632"/>
    </row>
    <row r="1010" spans="1:15" ht="15.75" x14ac:dyDescent="0.25">
      <c r="A1010" s="845">
        <v>4</v>
      </c>
      <c r="B1010" s="698" t="s">
        <v>511</v>
      </c>
      <c r="C1010" s="597" t="s">
        <v>313</v>
      </c>
      <c r="D1010" s="1276" t="s">
        <v>11</v>
      </c>
      <c r="E1010" s="1277"/>
      <c r="F1010" s="1276" t="s">
        <v>11</v>
      </c>
      <c r="G1010" s="1277"/>
      <c r="H1010" s="1276" t="s">
        <v>11</v>
      </c>
      <c r="I1010" s="1277"/>
      <c r="J1010" s="735" t="s">
        <v>11</v>
      </c>
      <c r="K1010" s="632"/>
      <c r="L1010" s="632"/>
      <c r="M1010" s="632"/>
      <c r="N1010" s="632"/>
      <c r="O1010" s="632"/>
    </row>
    <row r="1011" spans="1:15" ht="26.25" x14ac:dyDescent="0.25">
      <c r="A1011" s="845">
        <v>5</v>
      </c>
      <c r="B1011" s="698" t="s">
        <v>512</v>
      </c>
      <c r="C1011" s="597" t="s">
        <v>313</v>
      </c>
      <c r="D1011" s="1276" t="s">
        <v>11</v>
      </c>
      <c r="E1011" s="1277"/>
      <c r="F1011" s="1276" t="s">
        <v>11</v>
      </c>
      <c r="G1011" s="1277"/>
      <c r="H1011" s="1276" t="s">
        <v>11</v>
      </c>
      <c r="I1011" s="1277"/>
      <c r="J1011" s="749" t="s">
        <v>11</v>
      </c>
      <c r="K1011" s="632"/>
      <c r="L1011" s="632"/>
      <c r="M1011" s="632"/>
      <c r="N1011" s="632"/>
      <c r="O1011" s="632"/>
    </row>
    <row r="1012" spans="1:15" ht="26.25" x14ac:dyDescent="0.25">
      <c r="A1012" s="845">
        <v>6</v>
      </c>
      <c r="B1012" s="698" t="s">
        <v>513</v>
      </c>
      <c r="C1012" s="597" t="s">
        <v>313</v>
      </c>
      <c r="D1012" s="1276" t="s">
        <v>11</v>
      </c>
      <c r="E1012" s="1277"/>
      <c r="F1012" s="1276" t="s">
        <v>11</v>
      </c>
      <c r="G1012" s="1277"/>
      <c r="H1012" s="1276" t="s">
        <v>11</v>
      </c>
      <c r="I1012" s="1277"/>
      <c r="J1012" s="735" t="s">
        <v>11</v>
      </c>
      <c r="K1012" s="632"/>
      <c r="L1012" s="632"/>
      <c r="M1012" s="632"/>
      <c r="N1012" s="632"/>
      <c r="O1012" s="632"/>
    </row>
    <row r="1013" spans="1:15" ht="15.75" x14ac:dyDescent="0.25">
      <c r="A1013" s="845">
        <v>7</v>
      </c>
      <c r="B1013" s="698" t="s">
        <v>514</v>
      </c>
      <c r="C1013" s="597" t="s">
        <v>313</v>
      </c>
      <c r="D1013" s="1276" t="s">
        <v>11</v>
      </c>
      <c r="E1013" s="1277"/>
      <c r="F1013" s="1276" t="s">
        <v>11</v>
      </c>
      <c r="G1013" s="1277"/>
      <c r="H1013" s="1276" t="s">
        <v>11</v>
      </c>
      <c r="I1013" s="1277"/>
      <c r="J1013" s="842" t="s">
        <v>11</v>
      </c>
      <c r="K1013" s="632"/>
      <c r="L1013" s="632"/>
      <c r="M1013" s="632"/>
      <c r="N1013" s="632"/>
      <c r="O1013" s="632"/>
    </row>
    <row r="1014" spans="1:15" ht="15.75" x14ac:dyDescent="0.25">
      <c r="A1014" s="845">
        <v>8</v>
      </c>
      <c r="B1014" s="698" t="s">
        <v>515</v>
      </c>
      <c r="C1014" s="597" t="s">
        <v>313</v>
      </c>
      <c r="D1014" s="1276">
        <v>3</v>
      </c>
      <c r="E1014" s="1277"/>
      <c r="F1014" s="1277" t="s">
        <v>11</v>
      </c>
      <c r="G1014" s="1280"/>
      <c r="H1014" s="1276" t="s">
        <v>11</v>
      </c>
      <c r="I1014" s="1277"/>
      <c r="J1014" s="735" t="s">
        <v>11</v>
      </c>
      <c r="K1014" s="632"/>
      <c r="L1014" s="632"/>
      <c r="M1014" s="632"/>
      <c r="N1014" s="632"/>
      <c r="O1014" s="632"/>
    </row>
    <row r="1015" spans="1:15" ht="69.75" customHeight="1" x14ac:dyDescent="0.25">
      <c r="A1015" s="845">
        <v>9</v>
      </c>
      <c r="B1015" s="697" t="s">
        <v>516</v>
      </c>
      <c r="C1015" s="597" t="s">
        <v>50</v>
      </c>
      <c r="D1015" s="1276">
        <v>3200</v>
      </c>
      <c r="E1015" s="1277"/>
      <c r="F1015" s="1280">
        <v>7000</v>
      </c>
      <c r="G1015" s="1280"/>
      <c r="H1015" s="1276">
        <v>4120</v>
      </c>
      <c r="I1015" s="1277"/>
      <c r="J1015" s="735" t="s">
        <v>1444</v>
      </c>
      <c r="K1015" s="632"/>
      <c r="L1015" s="632"/>
      <c r="M1015" s="632"/>
      <c r="N1015" s="632"/>
      <c r="O1015" s="632"/>
    </row>
    <row r="1016" spans="1:15" x14ac:dyDescent="0.25">
      <c r="A1016" s="632"/>
      <c r="B1016" s="632"/>
      <c r="C1016" s="632"/>
      <c r="D1016" s="632"/>
      <c r="E1016" s="632"/>
      <c r="F1016" s="632"/>
      <c r="G1016" s="632"/>
      <c r="H1016" s="633"/>
      <c r="I1016" s="632"/>
      <c r="J1016" s="632"/>
      <c r="K1016" s="632"/>
      <c r="L1016" s="632"/>
      <c r="M1016" s="632"/>
      <c r="N1016" s="632"/>
      <c r="O1016" s="632"/>
    </row>
    <row r="1017" spans="1:15" x14ac:dyDescent="0.25">
      <c r="A1017" s="632"/>
      <c r="B1017" s="632"/>
      <c r="C1017" s="632"/>
      <c r="D1017" s="632"/>
      <c r="E1017" s="632"/>
      <c r="F1017" s="632"/>
      <c r="G1017" s="632"/>
      <c r="H1017" s="633"/>
      <c r="I1017" s="632"/>
      <c r="J1017" s="632"/>
      <c r="K1017" s="632"/>
      <c r="L1017" s="632"/>
      <c r="M1017" s="632"/>
      <c r="N1017" s="632"/>
      <c r="O1017" s="632"/>
    </row>
    <row r="1018" spans="1:15" x14ac:dyDescent="0.25">
      <c r="A1018" s="632"/>
      <c r="B1018" s="632"/>
      <c r="C1018" s="632"/>
      <c r="D1018" s="632"/>
      <c r="E1018" s="632"/>
      <c r="F1018" s="632"/>
      <c r="G1018" s="632"/>
      <c r="H1018" s="633"/>
      <c r="I1018" s="632"/>
      <c r="J1018" s="632"/>
      <c r="K1018" s="632"/>
      <c r="L1018" s="632"/>
      <c r="M1018" s="632"/>
      <c r="N1018" s="632"/>
      <c r="O1018" s="632"/>
    </row>
    <row r="1019" spans="1:15" x14ac:dyDescent="0.25">
      <c r="A1019" s="632"/>
      <c r="B1019" s="632"/>
      <c r="C1019" s="632"/>
      <c r="D1019" s="632"/>
      <c r="E1019" s="632"/>
      <c r="F1019" s="632"/>
      <c r="G1019" s="632"/>
      <c r="H1019" s="633"/>
      <c r="I1019" s="632"/>
      <c r="J1019" s="632"/>
      <c r="K1019" s="632"/>
      <c r="L1019" s="632"/>
      <c r="M1019" s="632"/>
      <c r="N1019" s="632"/>
      <c r="O1019" s="632"/>
    </row>
    <row r="1020" spans="1:15" x14ac:dyDescent="0.25">
      <c r="A1020" s="632"/>
      <c r="B1020" s="632"/>
      <c r="C1020" s="632"/>
      <c r="D1020" s="632"/>
      <c r="E1020" s="632"/>
      <c r="F1020" s="632"/>
      <c r="G1020" s="632"/>
      <c r="H1020" s="633"/>
      <c r="I1020" s="632"/>
      <c r="J1020" s="632"/>
      <c r="K1020" s="632"/>
      <c r="L1020" s="632"/>
      <c r="M1020" s="632"/>
      <c r="N1020" s="632"/>
      <c r="O1020" s="632"/>
    </row>
    <row r="1021" spans="1:15" x14ac:dyDescent="0.25">
      <c r="A1021" s="632"/>
      <c r="B1021" s="632"/>
      <c r="C1021" s="632"/>
      <c r="D1021" s="632"/>
      <c r="E1021" s="632"/>
      <c r="F1021" s="632"/>
      <c r="G1021" s="632"/>
      <c r="H1021" s="633"/>
      <c r="I1021" s="632"/>
      <c r="J1021" s="632"/>
      <c r="K1021" s="632"/>
      <c r="L1021" s="632"/>
      <c r="M1021" s="632"/>
      <c r="N1021" s="632"/>
      <c r="O1021" s="632"/>
    </row>
    <row r="1022" spans="1:15" ht="51" x14ac:dyDescent="0.25">
      <c r="A1022" s="634" t="s">
        <v>0</v>
      </c>
      <c r="B1022" s="685" t="s">
        <v>1</v>
      </c>
      <c r="C1022" s="636" t="s">
        <v>4</v>
      </c>
      <c r="D1022" s="1300" t="s">
        <v>2</v>
      </c>
      <c r="E1022" s="1301"/>
      <c r="F1022" s="637" t="s">
        <v>5</v>
      </c>
      <c r="G1022" s="637" t="s">
        <v>12</v>
      </c>
      <c r="H1022" s="637" t="s">
        <v>3</v>
      </c>
      <c r="I1022" s="638" t="s">
        <v>6</v>
      </c>
      <c r="J1022" s="597" t="s">
        <v>7</v>
      </c>
      <c r="K1022" s="632"/>
      <c r="L1022" s="632"/>
      <c r="M1022" s="632"/>
      <c r="N1022" s="632"/>
      <c r="O1022" s="632"/>
    </row>
    <row r="1023" spans="1:15" ht="15.75" x14ac:dyDescent="0.25">
      <c r="A1023" s="686">
        <v>1</v>
      </c>
      <c r="B1023" s="687">
        <v>2</v>
      </c>
      <c r="C1023" s="621">
        <v>3</v>
      </c>
      <c r="D1023" s="1297">
        <v>4</v>
      </c>
      <c r="E1023" s="1298"/>
      <c r="F1023" s="440">
        <v>5</v>
      </c>
      <c r="G1023" s="440">
        <v>6</v>
      </c>
      <c r="H1023" s="52">
        <v>7</v>
      </c>
      <c r="I1023" s="688">
        <v>8</v>
      </c>
      <c r="J1023" s="597">
        <v>9</v>
      </c>
      <c r="K1023" s="632"/>
      <c r="L1023" s="632"/>
      <c r="M1023" s="632"/>
      <c r="N1023" s="632"/>
      <c r="O1023" s="632"/>
    </row>
    <row r="1024" spans="1:15" ht="15.75" x14ac:dyDescent="0.25">
      <c r="A1024" s="689"/>
      <c r="B1024" s="690"/>
      <c r="C1024" s="691"/>
      <c r="D1024" s="692"/>
      <c r="E1024" s="693">
        <f>E1025</f>
        <v>62754.5</v>
      </c>
      <c r="F1024" s="693">
        <f>F1025</f>
        <v>40672</v>
      </c>
      <c r="G1024" s="693">
        <f>G1025</f>
        <v>40672</v>
      </c>
      <c r="H1024" s="693">
        <f>H1027+H1028+H1026+H1029</f>
        <v>173319.52</v>
      </c>
      <c r="I1024" s="694">
        <f>H1024/E1024*100</f>
        <v>276.18660016413162</v>
      </c>
      <c r="J1024" s="695"/>
      <c r="K1024" s="632"/>
      <c r="L1024" s="632"/>
      <c r="M1024" s="632"/>
      <c r="N1024" s="632"/>
      <c r="O1024" s="632"/>
    </row>
    <row r="1025" spans="1:15" ht="15.75" customHeight="1" x14ac:dyDescent="0.25">
      <c r="A1025" s="1380" t="s">
        <v>301</v>
      </c>
      <c r="B1025" s="502" t="s">
        <v>140</v>
      </c>
      <c r="C1025" s="874"/>
      <c r="D1025" s="469" t="s">
        <v>328</v>
      </c>
      <c r="E1025" s="220">
        <f>E1026+E1027+E1028+E1029</f>
        <v>62754.5</v>
      </c>
      <c r="F1025" s="220">
        <f>F1028</f>
        <v>40672</v>
      </c>
      <c r="G1025" s="220">
        <f>G1028</f>
        <v>40672</v>
      </c>
      <c r="H1025" s="220">
        <f>H1026+H1027+H1028+H1029</f>
        <v>173319.52</v>
      </c>
      <c r="I1025" s="442">
        <f>H1025/E1025*100</f>
        <v>276.18660016413162</v>
      </c>
      <c r="J1025" s="619"/>
      <c r="K1025" s="632"/>
      <c r="L1025" s="632"/>
      <c r="M1025" s="632"/>
      <c r="N1025" s="632"/>
      <c r="O1025" s="632"/>
    </row>
    <row r="1026" spans="1:15" ht="15.75" x14ac:dyDescent="0.25">
      <c r="A1026" s="1339"/>
      <c r="B1026" s="503" t="s">
        <v>141</v>
      </c>
      <c r="C1026" s="1379" t="s">
        <v>201</v>
      </c>
      <c r="D1026" s="469" t="s">
        <v>8</v>
      </c>
      <c r="E1026" s="220">
        <f>E1062+E1069</f>
        <v>0</v>
      </c>
      <c r="F1026" s="220">
        <v>0</v>
      </c>
      <c r="G1026" s="220">
        <f>G1045</f>
        <v>0</v>
      </c>
      <c r="H1026" s="220">
        <f>H1045</f>
        <v>66531.899999999994</v>
      </c>
      <c r="I1026" s="442">
        <v>0</v>
      </c>
      <c r="J1026" s="1173" t="s">
        <v>667</v>
      </c>
      <c r="K1026" s="632"/>
      <c r="L1026" s="632"/>
      <c r="M1026" s="632"/>
      <c r="N1026" s="632"/>
      <c r="O1026" s="632"/>
    </row>
    <row r="1027" spans="1:15" ht="15.75" x14ac:dyDescent="0.25">
      <c r="A1027" s="1339"/>
      <c r="B1027" s="1376"/>
      <c r="C1027" s="1379"/>
      <c r="D1027" s="469" t="s">
        <v>9</v>
      </c>
      <c r="E1027" s="220">
        <f>E1046+E1118</f>
        <v>2076.5</v>
      </c>
      <c r="F1027" s="220">
        <f>F1118+F1182</f>
        <v>0</v>
      </c>
      <c r="G1027" s="220">
        <f>G1046+G1079+G1118+G1182</f>
        <v>0</v>
      </c>
      <c r="H1027" s="220">
        <f>H1046+H1118+H1182+H1172</f>
        <v>17405.599999999999</v>
      </c>
      <c r="I1027" s="442">
        <f>(H1027/E1027)*100</f>
        <v>838.21815555020453</v>
      </c>
      <c r="J1027" s="1173"/>
      <c r="K1027" s="632"/>
      <c r="L1027" s="632"/>
      <c r="M1027" s="632"/>
      <c r="N1027" s="632"/>
      <c r="O1027" s="632"/>
    </row>
    <row r="1028" spans="1:15" ht="15.75" x14ac:dyDescent="0.25">
      <c r="A1028" s="1339"/>
      <c r="B1028" s="1376"/>
      <c r="C1028" s="1379"/>
      <c r="D1028" s="469" t="s">
        <v>10</v>
      </c>
      <c r="E1028" s="220">
        <f>E1032+E1047+E1080+E1119+E1151+E1161+E1169+E1183+E1098+E1141+E1146</f>
        <v>40672</v>
      </c>
      <c r="F1028" s="220">
        <f>F1032+F1047+F1080+F1119+F1151+F1161+F1183+F1098+F1169+F1141+F1146</f>
        <v>40672</v>
      </c>
      <c r="G1028" s="220">
        <f>G1032+G1047+G1080+G1119+G1151+G1161+G1183+G1098+G1141+G1169+G1146</f>
        <v>40672</v>
      </c>
      <c r="H1028" s="220">
        <f>H1032+H1047+H1080++H1098+H1119++H1151+H1161+H1169+H1183</f>
        <v>59679.92</v>
      </c>
      <c r="I1028" s="442">
        <f>(H1028/E1028)*100</f>
        <v>146.73465774980329</v>
      </c>
      <c r="J1028" s="1173"/>
      <c r="K1028" s="632"/>
      <c r="L1028" s="632"/>
      <c r="M1028" s="632"/>
      <c r="N1028" s="632"/>
      <c r="O1028" s="632"/>
    </row>
    <row r="1029" spans="1:15" ht="15.75" x14ac:dyDescent="0.25">
      <c r="A1029" s="1340"/>
      <c r="B1029" s="1377"/>
      <c r="C1029" s="875"/>
      <c r="D1029" s="469" t="s">
        <v>27</v>
      </c>
      <c r="E1029" s="220">
        <f>E1033+E1048+E1081+E1099+E1120+E1152+E1162</f>
        <v>20006</v>
      </c>
      <c r="F1029" s="220" t="s">
        <v>11</v>
      </c>
      <c r="G1029" s="220" t="str">
        <f>G1033</f>
        <v>-</v>
      </c>
      <c r="H1029" s="220">
        <f>H1033+H1120+H1152+H1162+H1184+H1081</f>
        <v>29702.1</v>
      </c>
      <c r="I1029" s="442">
        <f>(H1029/E1029)*100</f>
        <v>148.46596021193642</v>
      </c>
      <c r="J1029" s="1174"/>
      <c r="K1029" s="632"/>
      <c r="L1029" s="632"/>
      <c r="M1029" s="632"/>
      <c r="N1029" s="632"/>
      <c r="O1029" s="632"/>
    </row>
    <row r="1030" spans="1:15" ht="15.75" x14ac:dyDescent="0.25">
      <c r="A1030" s="1324" t="s">
        <v>42</v>
      </c>
      <c r="B1030" s="1375" t="s">
        <v>142</v>
      </c>
      <c r="C1030" s="1341" t="s">
        <v>1348</v>
      </c>
      <c r="D1030" s="469" t="s">
        <v>328</v>
      </c>
      <c r="E1030" s="220">
        <f>E1031+E1032+E1033</f>
        <v>20715</v>
      </c>
      <c r="F1030" s="220">
        <f>F1038</f>
        <v>715</v>
      </c>
      <c r="G1030" s="220">
        <f>G1038+G1041</f>
        <v>715</v>
      </c>
      <c r="H1030" s="810">
        <f>H1031+H1032+H1033</f>
        <v>36618.61</v>
      </c>
      <c r="I1030" s="442">
        <f>H1030/E1030*100</f>
        <v>176.77340091720976</v>
      </c>
      <c r="J1030" s="1172" t="s">
        <v>1470</v>
      </c>
      <c r="K1030" s="632"/>
      <c r="L1030" s="632"/>
      <c r="M1030" s="632"/>
      <c r="N1030" s="632"/>
      <c r="O1030" s="632"/>
    </row>
    <row r="1031" spans="1:15" ht="15.75" x14ac:dyDescent="0.25">
      <c r="A1031" s="1329"/>
      <c r="B1031" s="1346"/>
      <c r="C1031" s="1344"/>
      <c r="D1031" s="469" t="s">
        <v>9</v>
      </c>
      <c r="E1031" s="220">
        <f>E1035</f>
        <v>0</v>
      </c>
      <c r="F1031" s="220">
        <v>0</v>
      </c>
      <c r="G1031" s="220">
        <v>0</v>
      </c>
      <c r="H1031" s="220">
        <f>H1035</f>
        <v>0</v>
      </c>
      <c r="I1031" s="442">
        <v>0</v>
      </c>
      <c r="J1031" s="1173"/>
      <c r="K1031" s="632"/>
      <c r="L1031" s="632"/>
      <c r="M1031" s="632"/>
      <c r="N1031" s="632"/>
      <c r="O1031" s="632"/>
    </row>
    <row r="1032" spans="1:15" ht="15.75" x14ac:dyDescent="0.25">
      <c r="A1032" s="1329"/>
      <c r="B1032" s="1346"/>
      <c r="C1032" s="1344"/>
      <c r="D1032" s="469" t="s">
        <v>10</v>
      </c>
      <c r="E1032" s="220">
        <f>E1036+E1039</f>
        <v>715</v>
      </c>
      <c r="F1032" s="220">
        <f>F1039</f>
        <v>715</v>
      </c>
      <c r="G1032" s="220">
        <f>G1039+G1042</f>
        <v>715</v>
      </c>
      <c r="H1032" s="220">
        <f>H1036+H1039+H1042</f>
        <v>7956.01</v>
      </c>
      <c r="I1032" s="442">
        <f>(H1032/E1032)*100</f>
        <v>1112.7286713286712</v>
      </c>
      <c r="J1032" s="1173"/>
      <c r="K1032" s="632"/>
      <c r="L1032" s="632"/>
      <c r="M1032" s="632"/>
      <c r="N1032" s="632"/>
      <c r="O1032" s="632"/>
    </row>
    <row r="1033" spans="1:15" ht="15.75" x14ac:dyDescent="0.25">
      <c r="A1033" s="1325"/>
      <c r="B1033" s="1338"/>
      <c r="C1033" s="1345"/>
      <c r="D1033" s="469" t="s">
        <v>27</v>
      </c>
      <c r="E1033" s="220">
        <f>E1037+E1040</f>
        <v>20000</v>
      </c>
      <c r="F1033" s="220" t="str">
        <f>F1040</f>
        <v>-</v>
      </c>
      <c r="G1033" s="220" t="str">
        <f>G1040</f>
        <v>-</v>
      </c>
      <c r="H1033" s="220">
        <f>H1037+H1040</f>
        <v>28662.6</v>
      </c>
      <c r="I1033" s="442">
        <f>(H1033/E1033)*100</f>
        <v>143.31299999999999</v>
      </c>
      <c r="J1033" s="1174"/>
      <c r="K1033" s="632"/>
      <c r="L1033" s="632"/>
      <c r="M1033" s="632"/>
      <c r="N1033" s="632"/>
      <c r="O1033" s="632"/>
    </row>
    <row r="1034" spans="1:15" ht="15.75" x14ac:dyDescent="0.25">
      <c r="A1034" s="1324"/>
      <c r="B1034" s="1330" t="s">
        <v>143</v>
      </c>
      <c r="C1034" s="1262"/>
      <c r="D1034" s="592" t="s">
        <v>328</v>
      </c>
      <c r="E1034" s="52">
        <f>E1035+E1036+E1037</f>
        <v>0</v>
      </c>
      <c r="F1034" s="52">
        <v>0</v>
      </c>
      <c r="G1034" s="52">
        <v>0</v>
      </c>
      <c r="H1034" s="52">
        <f>H1035+H1036+H1037</f>
        <v>0</v>
      </c>
      <c r="I1034" s="439">
        <v>0</v>
      </c>
      <c r="J1034" s="1215" t="s">
        <v>1460</v>
      </c>
      <c r="K1034" s="632"/>
      <c r="L1034" s="632"/>
      <c r="M1034" s="632"/>
      <c r="N1034" s="632"/>
      <c r="O1034" s="632"/>
    </row>
    <row r="1035" spans="1:15" ht="15.75" customHeight="1" x14ac:dyDescent="0.25">
      <c r="A1035" s="1329"/>
      <c r="B1035" s="1330"/>
      <c r="C1035" s="1378"/>
      <c r="D1035" s="624" t="s">
        <v>9</v>
      </c>
      <c r="E1035" s="52">
        <v>0</v>
      </c>
      <c r="F1035" s="52">
        <v>0</v>
      </c>
      <c r="G1035" s="52">
        <v>0</v>
      </c>
      <c r="H1035" s="52">
        <v>0</v>
      </c>
      <c r="I1035" s="439">
        <v>0</v>
      </c>
      <c r="J1035" s="1257"/>
      <c r="K1035" s="632"/>
      <c r="L1035" s="632"/>
      <c r="M1035" s="632"/>
      <c r="N1035" s="632"/>
      <c r="O1035" s="632"/>
    </row>
    <row r="1036" spans="1:15" ht="15.75" x14ac:dyDescent="0.25">
      <c r="A1036" s="1329"/>
      <c r="B1036" s="1330"/>
      <c r="C1036" s="1378"/>
      <c r="D1036" s="624" t="s">
        <v>10</v>
      </c>
      <c r="E1036" s="52">
        <v>0</v>
      </c>
      <c r="F1036" s="52">
        <v>0</v>
      </c>
      <c r="G1036" s="52">
        <v>0</v>
      </c>
      <c r="H1036" s="52">
        <v>0</v>
      </c>
      <c r="I1036" s="439">
        <v>0</v>
      </c>
      <c r="J1036" s="1257"/>
      <c r="K1036" s="632"/>
      <c r="L1036" s="632"/>
      <c r="M1036" s="632"/>
      <c r="N1036" s="632"/>
      <c r="O1036" s="632"/>
    </row>
    <row r="1037" spans="1:15" ht="54" customHeight="1" x14ac:dyDescent="0.25">
      <c r="A1037" s="1325"/>
      <c r="B1037" s="1327"/>
      <c r="C1037" s="1365"/>
      <c r="D1037" s="592" t="s">
        <v>27</v>
      </c>
      <c r="E1037" s="52">
        <v>0</v>
      </c>
      <c r="F1037" s="52">
        <v>0</v>
      </c>
      <c r="G1037" s="52">
        <v>0</v>
      </c>
      <c r="H1037" s="52">
        <v>0</v>
      </c>
      <c r="I1037" s="439">
        <v>0</v>
      </c>
      <c r="J1037" s="1258"/>
      <c r="K1037" s="632"/>
      <c r="L1037" s="632"/>
      <c r="M1037" s="632"/>
      <c r="N1037" s="632"/>
      <c r="O1037" s="632"/>
    </row>
    <row r="1038" spans="1:15" ht="15.75" x14ac:dyDescent="0.25">
      <c r="A1038" s="1324"/>
      <c r="B1038" s="1357" t="s">
        <v>144</v>
      </c>
      <c r="C1038" s="1332" t="s">
        <v>201</v>
      </c>
      <c r="D1038" s="592" t="s">
        <v>328</v>
      </c>
      <c r="E1038" s="52">
        <f>E1039+E1040</f>
        <v>20715</v>
      </c>
      <c r="F1038" s="52">
        <f>F1039</f>
        <v>715</v>
      </c>
      <c r="G1038" s="52">
        <f>G1039</f>
        <v>715</v>
      </c>
      <c r="H1038" s="760">
        <f>H1039+H1040</f>
        <v>29418.609999999997</v>
      </c>
      <c r="I1038" s="439">
        <f>H1038/E1038*100</f>
        <v>142.01597875935309</v>
      </c>
      <c r="J1038" s="1215" t="s">
        <v>1461</v>
      </c>
      <c r="K1038" s="632"/>
      <c r="L1038" s="632"/>
      <c r="M1038" s="632"/>
      <c r="N1038" s="632"/>
      <c r="O1038" s="632"/>
    </row>
    <row r="1039" spans="1:15" ht="15.75" x14ac:dyDescent="0.25">
      <c r="A1039" s="1329"/>
      <c r="B1039" s="1331"/>
      <c r="C1039" s="1257"/>
      <c r="D1039" s="624" t="s">
        <v>10</v>
      </c>
      <c r="E1039" s="52">
        <v>715</v>
      </c>
      <c r="F1039" s="52">
        <v>715</v>
      </c>
      <c r="G1039" s="52">
        <v>715</v>
      </c>
      <c r="H1039" s="52">
        <v>756.01</v>
      </c>
      <c r="I1039" s="439">
        <f>(H1039/E1039)*100</f>
        <v>105.73566433566432</v>
      </c>
      <c r="J1039" s="1216"/>
      <c r="K1039" s="632"/>
      <c r="L1039" s="632"/>
      <c r="M1039" s="632"/>
      <c r="N1039" s="632"/>
      <c r="O1039" s="632"/>
    </row>
    <row r="1040" spans="1:15" ht="15.75" x14ac:dyDescent="0.25">
      <c r="A1040" s="1325"/>
      <c r="B1040" s="1347"/>
      <c r="C1040" s="1258"/>
      <c r="D1040" s="624" t="s">
        <v>27</v>
      </c>
      <c r="E1040" s="52">
        <v>20000</v>
      </c>
      <c r="F1040" s="52" t="s">
        <v>11</v>
      </c>
      <c r="G1040" s="52" t="s">
        <v>11</v>
      </c>
      <c r="H1040" s="660">
        <v>28662.6</v>
      </c>
      <c r="I1040" s="439">
        <f>H1040/E1040*100</f>
        <v>143.31299999999999</v>
      </c>
      <c r="J1040" s="1217"/>
      <c r="K1040" s="632"/>
      <c r="L1040" s="632"/>
      <c r="M1040" s="632"/>
      <c r="N1040" s="632"/>
      <c r="O1040" s="632"/>
    </row>
    <row r="1041" spans="1:15" ht="15.75" x14ac:dyDescent="0.25">
      <c r="A1041" s="1324"/>
      <c r="B1041" s="1326" t="s">
        <v>145</v>
      </c>
      <c r="C1041" s="1332" t="s">
        <v>201</v>
      </c>
      <c r="D1041" s="592" t="s">
        <v>328</v>
      </c>
      <c r="E1041" s="52">
        <v>0</v>
      </c>
      <c r="F1041" s="52">
        <v>0</v>
      </c>
      <c r="G1041" s="52">
        <f>G1042</f>
        <v>0</v>
      </c>
      <c r="H1041" s="52">
        <f>H1042</f>
        <v>7200</v>
      </c>
      <c r="I1041" s="439">
        <v>0</v>
      </c>
      <c r="J1041" s="1215" t="s">
        <v>741</v>
      </c>
      <c r="K1041" s="632"/>
      <c r="L1041" s="632"/>
      <c r="M1041" s="632"/>
      <c r="N1041" s="632"/>
      <c r="O1041" s="632"/>
    </row>
    <row r="1042" spans="1:15" ht="15.75" x14ac:dyDescent="0.25">
      <c r="A1042" s="1329"/>
      <c r="B1042" s="1330"/>
      <c r="C1042" s="1333"/>
      <c r="D1042" s="624" t="s">
        <v>10</v>
      </c>
      <c r="E1042" s="52">
        <v>0</v>
      </c>
      <c r="F1042" s="52">
        <v>0</v>
      </c>
      <c r="G1042" s="52">
        <v>0</v>
      </c>
      <c r="H1042" s="52">
        <v>7200</v>
      </c>
      <c r="I1042" s="439">
        <v>0</v>
      </c>
      <c r="J1042" s="1257"/>
      <c r="K1042" s="632"/>
      <c r="L1042" s="632"/>
      <c r="M1042" s="632"/>
      <c r="N1042" s="632"/>
      <c r="O1042" s="632"/>
    </row>
    <row r="1043" spans="1:15" ht="23.25" customHeight="1" x14ac:dyDescent="0.25">
      <c r="A1043" s="1325"/>
      <c r="B1043" s="1327"/>
      <c r="C1043" s="1334"/>
      <c r="D1043" s="624" t="s">
        <v>27</v>
      </c>
      <c r="E1043" s="52">
        <v>0</v>
      </c>
      <c r="F1043" s="52" t="s">
        <v>11</v>
      </c>
      <c r="G1043" s="52" t="s">
        <v>11</v>
      </c>
      <c r="H1043" s="52">
        <v>0</v>
      </c>
      <c r="I1043" s="439">
        <v>0</v>
      </c>
      <c r="J1043" s="1258"/>
      <c r="K1043" s="632"/>
      <c r="L1043" s="632"/>
      <c r="M1043" s="632"/>
      <c r="N1043" s="632"/>
      <c r="O1043" s="632"/>
    </row>
    <row r="1044" spans="1:15" ht="15.75" x14ac:dyDescent="0.25">
      <c r="A1044" s="1324" t="s">
        <v>43</v>
      </c>
      <c r="B1044" s="1375" t="s">
        <v>146</v>
      </c>
      <c r="C1044" s="1341" t="s">
        <v>201</v>
      </c>
      <c r="D1044" s="876" t="s">
        <v>328</v>
      </c>
      <c r="E1044" s="220">
        <f>E1049+E1053+E1056+E1061+E1066+E1068+E1073</f>
        <v>5782</v>
      </c>
      <c r="F1044" s="220">
        <f>F1047</f>
        <v>5782</v>
      </c>
      <c r="G1044" s="220">
        <f>G1047</f>
        <v>5782</v>
      </c>
      <c r="H1044" s="810">
        <f>H1046+H1047+H1045</f>
        <v>72652.299999999988</v>
      </c>
      <c r="I1044" s="442">
        <f>H1044/E1044*100</f>
        <v>1256.5254237288134</v>
      </c>
      <c r="J1044" s="1172" t="s">
        <v>1385</v>
      </c>
      <c r="K1044" s="632"/>
      <c r="L1044" s="632"/>
      <c r="M1044" s="632"/>
      <c r="N1044" s="632"/>
      <c r="O1044" s="632"/>
    </row>
    <row r="1045" spans="1:15" ht="15.75" customHeight="1" x14ac:dyDescent="0.25">
      <c r="A1045" s="1329"/>
      <c r="B1045" s="1346"/>
      <c r="C1045" s="1344"/>
      <c r="D1045" s="469" t="s">
        <v>8</v>
      </c>
      <c r="E1045" s="220">
        <v>0</v>
      </c>
      <c r="F1045" s="220">
        <v>0</v>
      </c>
      <c r="G1045" s="220">
        <v>0</v>
      </c>
      <c r="H1045" s="810">
        <f>H1057+H1062+H1069</f>
        <v>66531.899999999994</v>
      </c>
      <c r="I1045" s="442">
        <v>0</v>
      </c>
      <c r="J1045" s="1333"/>
      <c r="K1045" s="632"/>
      <c r="L1045" s="632"/>
      <c r="M1045" s="632"/>
      <c r="N1045" s="632"/>
      <c r="O1045" s="632"/>
    </row>
    <row r="1046" spans="1:15" ht="15.75" x14ac:dyDescent="0.25">
      <c r="A1046" s="1329"/>
      <c r="B1046" s="1346"/>
      <c r="C1046" s="1344"/>
      <c r="D1046" s="469" t="s">
        <v>9</v>
      </c>
      <c r="E1046" s="220">
        <f>E1050+E1058+E1063+E1070+E1075</f>
        <v>0</v>
      </c>
      <c r="F1046" s="220">
        <v>0</v>
      </c>
      <c r="G1046" s="220">
        <v>0</v>
      </c>
      <c r="H1046" s="810">
        <f>H1050+H1058+H1063+H1070+H1075</f>
        <v>5642.6</v>
      </c>
      <c r="I1046" s="442">
        <v>0</v>
      </c>
      <c r="J1046" s="1333"/>
      <c r="K1046" s="632"/>
      <c r="L1046" s="632"/>
      <c r="M1046" s="632"/>
      <c r="N1046" s="632"/>
      <c r="O1046" s="632"/>
    </row>
    <row r="1047" spans="1:15" ht="15.75" x14ac:dyDescent="0.25">
      <c r="A1047" s="1329"/>
      <c r="B1047" s="1346"/>
      <c r="C1047" s="1344"/>
      <c r="D1047" s="469" t="s">
        <v>10</v>
      </c>
      <c r="E1047" s="220">
        <f>E1051+E1054+E1059+E1064+E1067+E1071+E1076</f>
        <v>5782</v>
      </c>
      <c r="F1047" s="220">
        <f>F1064+F1051</f>
        <v>5782</v>
      </c>
      <c r="G1047" s="220">
        <f>G1059+G1064+G1071+G1076+G1051</f>
        <v>5782</v>
      </c>
      <c r="H1047" s="220">
        <f>H1054+H1059+H1064+H1071+H1076</f>
        <v>477.8</v>
      </c>
      <c r="I1047" s="442">
        <f>(H1047/E1047)*100</f>
        <v>8.263576617087514</v>
      </c>
      <c r="J1047" s="1333"/>
      <c r="K1047" s="632"/>
      <c r="L1047" s="632"/>
      <c r="M1047" s="632"/>
      <c r="N1047" s="632"/>
      <c r="O1047" s="632"/>
    </row>
    <row r="1048" spans="1:15" ht="15.75" x14ac:dyDescent="0.25">
      <c r="A1048" s="1325"/>
      <c r="B1048" s="1338"/>
      <c r="C1048" s="1345"/>
      <c r="D1048" s="469" t="s">
        <v>27</v>
      </c>
      <c r="E1048" s="220">
        <f>E1052+E1055+E1060+E1065+E1072+E1077</f>
        <v>0</v>
      </c>
      <c r="F1048" s="220">
        <v>0</v>
      </c>
      <c r="G1048" s="220">
        <v>0</v>
      </c>
      <c r="H1048" s="220">
        <f>H1052+H1060+H1065+H1072</f>
        <v>0</v>
      </c>
      <c r="I1048" s="442">
        <v>0</v>
      </c>
      <c r="J1048" s="1334"/>
      <c r="K1048" s="632"/>
      <c r="L1048" s="632"/>
      <c r="M1048" s="632"/>
      <c r="N1048" s="632"/>
      <c r="O1048" s="632"/>
    </row>
    <row r="1049" spans="1:15" ht="15.75" x14ac:dyDescent="0.25">
      <c r="A1049" s="1329"/>
      <c r="B1049" s="1331" t="s">
        <v>147</v>
      </c>
      <c r="C1049" s="1269" t="s">
        <v>201</v>
      </c>
      <c r="D1049" s="592" t="s">
        <v>328</v>
      </c>
      <c r="E1049" s="52">
        <f>E1051</f>
        <v>3782</v>
      </c>
      <c r="F1049" s="52">
        <f>F1051</f>
        <v>3782</v>
      </c>
      <c r="G1049" s="52">
        <f>G1051</f>
        <v>3782</v>
      </c>
      <c r="H1049" s="52">
        <f>H1050</f>
        <v>1627.3</v>
      </c>
      <c r="I1049" s="439">
        <v>0</v>
      </c>
      <c r="J1049" s="1215" t="s">
        <v>1386</v>
      </c>
      <c r="K1049" s="632"/>
      <c r="L1049" s="632"/>
      <c r="M1049" s="632"/>
      <c r="N1049" s="632"/>
      <c r="O1049" s="632"/>
    </row>
    <row r="1050" spans="1:15" ht="15.75" customHeight="1" x14ac:dyDescent="0.25">
      <c r="A1050" s="1329"/>
      <c r="B1050" s="1331"/>
      <c r="C1050" s="1270"/>
      <c r="D1050" s="624" t="s">
        <v>9</v>
      </c>
      <c r="E1050" s="52">
        <v>0</v>
      </c>
      <c r="F1050" s="52">
        <v>0</v>
      </c>
      <c r="G1050" s="52">
        <v>0</v>
      </c>
      <c r="H1050" s="52">
        <v>1627.3</v>
      </c>
      <c r="I1050" s="439">
        <v>0</v>
      </c>
      <c r="J1050" s="1216"/>
      <c r="K1050" s="632"/>
      <c r="L1050" s="632"/>
      <c r="M1050" s="632"/>
      <c r="N1050" s="632"/>
      <c r="O1050" s="632"/>
    </row>
    <row r="1051" spans="1:15" ht="15.75" x14ac:dyDescent="0.25">
      <c r="A1051" s="1329"/>
      <c r="B1051" s="1331"/>
      <c r="C1051" s="1271"/>
      <c r="D1051" s="624" t="s">
        <v>10</v>
      </c>
      <c r="E1051" s="52">
        <v>3782</v>
      </c>
      <c r="F1051" s="52">
        <v>3782</v>
      </c>
      <c r="G1051" s="52">
        <v>3782</v>
      </c>
      <c r="H1051" s="52">
        <v>0</v>
      </c>
      <c r="I1051" s="439">
        <v>0</v>
      </c>
      <c r="J1051" s="1216"/>
      <c r="K1051" s="632"/>
      <c r="L1051" s="632"/>
      <c r="M1051" s="632"/>
      <c r="N1051" s="632"/>
      <c r="O1051" s="632"/>
    </row>
    <row r="1052" spans="1:15" ht="15.75" x14ac:dyDescent="0.25">
      <c r="A1052" s="1329"/>
      <c r="B1052" s="1331"/>
      <c r="C1052" s="1272"/>
      <c r="D1052" s="592" t="s">
        <v>27</v>
      </c>
      <c r="E1052" s="52">
        <v>0</v>
      </c>
      <c r="F1052" s="52">
        <v>0</v>
      </c>
      <c r="G1052" s="52">
        <v>0</v>
      </c>
      <c r="H1052" s="52">
        <v>0</v>
      </c>
      <c r="I1052" s="439">
        <v>0</v>
      </c>
      <c r="J1052" s="1217"/>
      <c r="K1052" s="632"/>
      <c r="L1052" s="632"/>
      <c r="M1052" s="632"/>
      <c r="N1052" s="632"/>
      <c r="O1052" s="632"/>
    </row>
    <row r="1053" spans="1:15" ht="15.75" x14ac:dyDescent="0.25">
      <c r="A1053" s="1324"/>
      <c r="B1053" s="1357" t="s">
        <v>148</v>
      </c>
      <c r="C1053" s="1265" t="s">
        <v>11</v>
      </c>
      <c r="D1053" s="592" t="s">
        <v>328</v>
      </c>
      <c r="E1053" s="52">
        <f>E1054+E1055</f>
        <v>0</v>
      </c>
      <c r="F1053" s="52">
        <v>0</v>
      </c>
      <c r="G1053" s="52">
        <v>0</v>
      </c>
      <c r="H1053" s="52">
        <v>0</v>
      </c>
      <c r="I1053" s="439">
        <v>0</v>
      </c>
      <c r="J1053" s="1216" t="s">
        <v>1462</v>
      </c>
      <c r="K1053" s="632"/>
      <c r="L1053" s="632"/>
      <c r="M1053" s="632"/>
      <c r="N1053" s="632"/>
      <c r="O1053" s="632"/>
    </row>
    <row r="1054" spans="1:15" ht="15.75" x14ac:dyDescent="0.25">
      <c r="A1054" s="1329"/>
      <c r="B1054" s="1331"/>
      <c r="C1054" s="1371"/>
      <c r="D1054" s="624" t="s">
        <v>10</v>
      </c>
      <c r="E1054" s="52">
        <v>0</v>
      </c>
      <c r="F1054" s="52">
        <v>0</v>
      </c>
      <c r="G1054" s="52">
        <v>0</v>
      </c>
      <c r="H1054" s="52">
        <v>0</v>
      </c>
      <c r="I1054" s="439">
        <v>0</v>
      </c>
      <c r="J1054" s="1216"/>
      <c r="K1054" s="632"/>
      <c r="L1054" s="632"/>
      <c r="M1054" s="632"/>
      <c r="N1054" s="632"/>
      <c r="O1054" s="632"/>
    </row>
    <row r="1055" spans="1:15" ht="36" customHeight="1" x14ac:dyDescent="0.25">
      <c r="A1055" s="1325"/>
      <c r="B1055" s="1347"/>
      <c r="C1055" s="1372"/>
      <c r="D1055" s="624" t="s">
        <v>27</v>
      </c>
      <c r="E1055" s="52">
        <v>0</v>
      </c>
      <c r="F1055" s="52">
        <v>0</v>
      </c>
      <c r="G1055" s="52">
        <v>0</v>
      </c>
      <c r="H1055" s="52">
        <v>0</v>
      </c>
      <c r="I1055" s="439">
        <v>0</v>
      </c>
      <c r="J1055" s="1217"/>
      <c r="K1055" s="632"/>
      <c r="L1055" s="632"/>
      <c r="M1055" s="632"/>
      <c r="N1055" s="632"/>
      <c r="O1055" s="632"/>
    </row>
    <row r="1056" spans="1:15" ht="15.75" x14ac:dyDescent="0.25">
      <c r="A1056" s="1324"/>
      <c r="B1056" s="1326" t="s">
        <v>149</v>
      </c>
      <c r="C1056" s="1332" t="s">
        <v>201</v>
      </c>
      <c r="D1056" s="592" t="s">
        <v>328</v>
      </c>
      <c r="E1056" s="52">
        <f>E1057+E1058+E1059+E1060</f>
        <v>0</v>
      </c>
      <c r="F1056" s="52">
        <f>F1059</f>
        <v>0</v>
      </c>
      <c r="G1056" s="52">
        <f>G1059</f>
        <v>0</v>
      </c>
      <c r="H1056" s="877">
        <f>H1057+H1058+H1059</f>
        <v>0</v>
      </c>
      <c r="I1056" s="439">
        <v>0</v>
      </c>
      <c r="J1056" s="1215" t="s">
        <v>1387</v>
      </c>
      <c r="K1056" s="632"/>
      <c r="L1056" s="632"/>
      <c r="M1056" s="632"/>
      <c r="N1056" s="632"/>
      <c r="O1056" s="632"/>
    </row>
    <row r="1057" spans="1:15" ht="15.75" x14ac:dyDescent="0.25">
      <c r="A1057" s="1329"/>
      <c r="B1057" s="1330"/>
      <c r="C1057" s="1373"/>
      <c r="D1057" s="624" t="s">
        <v>8</v>
      </c>
      <c r="E1057" s="52">
        <v>0</v>
      </c>
      <c r="F1057" s="52">
        <v>0</v>
      </c>
      <c r="G1057" s="52">
        <v>0</v>
      </c>
      <c r="H1057" s="660">
        <v>0</v>
      </c>
      <c r="I1057" s="439">
        <v>0</v>
      </c>
      <c r="J1057" s="1257"/>
      <c r="K1057" s="632"/>
      <c r="L1057" s="632"/>
      <c r="M1057" s="632"/>
      <c r="N1057" s="632"/>
      <c r="O1057" s="632"/>
    </row>
    <row r="1058" spans="1:15" ht="15.75" x14ac:dyDescent="0.25">
      <c r="A1058" s="1329"/>
      <c r="B1058" s="1331"/>
      <c r="C1058" s="1373"/>
      <c r="D1058" s="624" t="s">
        <v>9</v>
      </c>
      <c r="E1058" s="52">
        <v>0</v>
      </c>
      <c r="F1058" s="52">
        <v>0</v>
      </c>
      <c r="G1058" s="52">
        <v>0</v>
      </c>
      <c r="H1058" s="660">
        <v>0</v>
      </c>
      <c r="I1058" s="439">
        <v>0</v>
      </c>
      <c r="J1058" s="1257"/>
      <c r="K1058" s="632"/>
      <c r="L1058" s="632"/>
      <c r="M1058" s="632"/>
      <c r="N1058" s="632"/>
      <c r="O1058" s="632"/>
    </row>
    <row r="1059" spans="1:15" ht="15.75" x14ac:dyDescent="0.25">
      <c r="A1059" s="1329"/>
      <c r="B1059" s="1330"/>
      <c r="C1059" s="1373"/>
      <c r="D1059" s="624" t="s">
        <v>10</v>
      </c>
      <c r="E1059" s="52">
        <v>0</v>
      </c>
      <c r="F1059" s="52">
        <v>0</v>
      </c>
      <c r="G1059" s="52">
        <v>0</v>
      </c>
      <c r="H1059" s="660">
        <v>0</v>
      </c>
      <c r="I1059" s="439">
        <v>0</v>
      </c>
      <c r="J1059" s="1257"/>
      <c r="K1059" s="632"/>
      <c r="L1059" s="632"/>
      <c r="M1059" s="632"/>
      <c r="N1059" s="632"/>
      <c r="O1059" s="632"/>
    </row>
    <row r="1060" spans="1:15" ht="15.75" x14ac:dyDescent="0.25">
      <c r="A1060" s="1325"/>
      <c r="B1060" s="1327"/>
      <c r="C1060" s="1374"/>
      <c r="D1060" s="592" t="s">
        <v>27</v>
      </c>
      <c r="E1060" s="52">
        <v>0</v>
      </c>
      <c r="F1060" s="52">
        <v>0</v>
      </c>
      <c r="G1060" s="52">
        <v>0</v>
      </c>
      <c r="H1060" s="52">
        <v>0</v>
      </c>
      <c r="I1060" s="439">
        <v>0</v>
      </c>
      <c r="J1060" s="1258"/>
      <c r="K1060" s="632"/>
      <c r="L1060" s="632"/>
      <c r="M1060" s="632"/>
      <c r="N1060" s="632"/>
      <c r="O1060" s="632"/>
    </row>
    <row r="1061" spans="1:15" ht="15.75" x14ac:dyDescent="0.25">
      <c r="A1061" s="1329"/>
      <c r="B1061" s="1331" t="s">
        <v>150</v>
      </c>
      <c r="C1061" s="1332" t="s">
        <v>201</v>
      </c>
      <c r="D1061" s="592" t="s">
        <v>328</v>
      </c>
      <c r="E1061" s="52">
        <f>E1062+E1063+E1064+E1065</f>
        <v>2000</v>
      </c>
      <c r="F1061" s="52">
        <f>F1064</f>
        <v>2000</v>
      </c>
      <c r="G1061" s="52">
        <f>G1064</f>
        <v>2000</v>
      </c>
      <c r="H1061" s="660">
        <f>H1062+H1063+H1064</f>
        <v>70965</v>
      </c>
      <c r="I1061" s="439">
        <f>H1061/E1061*100</f>
        <v>3548.25</v>
      </c>
      <c r="J1061" s="1215" t="s">
        <v>1387</v>
      </c>
      <c r="K1061" s="632"/>
      <c r="L1061" s="632"/>
      <c r="M1061" s="632"/>
      <c r="N1061" s="632"/>
      <c r="O1061" s="632"/>
    </row>
    <row r="1062" spans="1:15" ht="15.75" customHeight="1" x14ac:dyDescent="0.25">
      <c r="A1062" s="1329"/>
      <c r="B1062" s="1331"/>
      <c r="C1062" s="1339"/>
      <c r="D1062" s="624" t="s">
        <v>8</v>
      </c>
      <c r="E1062" s="52">
        <v>0</v>
      </c>
      <c r="F1062" s="52">
        <v>0</v>
      </c>
      <c r="G1062" s="52">
        <v>0</v>
      </c>
      <c r="H1062" s="52">
        <v>66531.899999999994</v>
      </c>
      <c r="I1062" s="439">
        <v>0</v>
      </c>
      <c r="J1062" s="1216"/>
      <c r="K1062" s="632"/>
      <c r="L1062" s="632"/>
      <c r="M1062" s="632"/>
      <c r="N1062" s="632"/>
      <c r="O1062" s="632"/>
    </row>
    <row r="1063" spans="1:15" ht="15.75" x14ac:dyDescent="0.25">
      <c r="A1063" s="1329"/>
      <c r="B1063" s="1331"/>
      <c r="C1063" s="1339"/>
      <c r="D1063" s="624" t="s">
        <v>9</v>
      </c>
      <c r="E1063" s="52">
        <v>0</v>
      </c>
      <c r="F1063" s="52">
        <v>0</v>
      </c>
      <c r="G1063" s="52">
        <v>0</v>
      </c>
      <c r="H1063" s="52">
        <v>4015.3</v>
      </c>
      <c r="I1063" s="439">
        <v>0</v>
      </c>
      <c r="J1063" s="1216"/>
      <c r="K1063" s="632"/>
      <c r="L1063" s="632"/>
      <c r="M1063" s="632"/>
      <c r="N1063" s="632"/>
      <c r="O1063" s="632"/>
    </row>
    <row r="1064" spans="1:15" ht="15.75" x14ac:dyDescent="0.25">
      <c r="A1064" s="1329"/>
      <c r="B1064" s="1331"/>
      <c r="C1064" s="1339"/>
      <c r="D1064" s="624" t="s">
        <v>10</v>
      </c>
      <c r="E1064" s="52">
        <v>2000</v>
      </c>
      <c r="F1064" s="52">
        <v>2000</v>
      </c>
      <c r="G1064" s="52">
        <v>2000</v>
      </c>
      <c r="H1064" s="52">
        <v>417.8</v>
      </c>
      <c r="I1064" s="439">
        <f>H1064/E1064*100</f>
        <v>20.89</v>
      </c>
      <c r="J1064" s="1216"/>
      <c r="K1064" s="632"/>
      <c r="L1064" s="632"/>
      <c r="M1064" s="632"/>
      <c r="N1064" s="632"/>
      <c r="O1064" s="632"/>
    </row>
    <row r="1065" spans="1:15" ht="15.75" x14ac:dyDescent="0.25">
      <c r="A1065" s="1325"/>
      <c r="B1065" s="1347"/>
      <c r="C1065" s="1340"/>
      <c r="D1065" s="592" t="s">
        <v>27</v>
      </c>
      <c r="E1065" s="52">
        <v>0</v>
      </c>
      <c r="F1065" s="52">
        <v>0</v>
      </c>
      <c r="G1065" s="52">
        <v>0</v>
      </c>
      <c r="H1065" s="52">
        <v>0</v>
      </c>
      <c r="I1065" s="439">
        <v>0</v>
      </c>
      <c r="J1065" s="1217"/>
      <c r="K1065" s="632"/>
      <c r="L1065" s="632"/>
      <c r="M1065" s="632"/>
      <c r="N1065" s="632"/>
      <c r="O1065" s="632"/>
    </row>
    <row r="1066" spans="1:15" ht="15.75" x14ac:dyDescent="0.25">
      <c r="A1066" s="1329"/>
      <c r="B1066" s="1331" t="s">
        <v>151</v>
      </c>
      <c r="C1066" s="1332" t="s">
        <v>11</v>
      </c>
      <c r="D1066" s="592" t="s">
        <v>328</v>
      </c>
      <c r="E1066" s="52">
        <f>E1067</f>
        <v>0</v>
      </c>
      <c r="F1066" s="52">
        <v>0</v>
      </c>
      <c r="G1066" s="52">
        <v>0</v>
      </c>
      <c r="H1066" s="52">
        <f>H1067</f>
        <v>0</v>
      </c>
      <c r="I1066" s="439">
        <v>0</v>
      </c>
      <c r="J1066" s="1215" t="s">
        <v>1463</v>
      </c>
      <c r="K1066" s="632"/>
      <c r="L1066" s="632"/>
      <c r="M1066" s="632"/>
      <c r="N1066" s="632"/>
      <c r="O1066" s="632"/>
    </row>
    <row r="1067" spans="1:15" ht="25.5" customHeight="1" x14ac:dyDescent="0.25">
      <c r="A1067" s="1325"/>
      <c r="B1067" s="1347"/>
      <c r="C1067" s="1268"/>
      <c r="D1067" s="624" t="s">
        <v>10</v>
      </c>
      <c r="E1067" s="52">
        <v>0</v>
      </c>
      <c r="F1067" s="52">
        <v>0</v>
      </c>
      <c r="G1067" s="52">
        <v>0</v>
      </c>
      <c r="H1067" s="52">
        <v>0</v>
      </c>
      <c r="I1067" s="439">
        <v>0</v>
      </c>
      <c r="J1067" s="1217"/>
      <c r="K1067" s="632"/>
      <c r="L1067" s="632"/>
      <c r="M1067" s="632"/>
      <c r="N1067" s="632"/>
      <c r="O1067" s="632"/>
    </row>
    <row r="1068" spans="1:15" ht="15.75" x14ac:dyDescent="0.25">
      <c r="A1068" s="1329"/>
      <c r="B1068" s="1331" t="s">
        <v>152</v>
      </c>
      <c r="C1068" s="1332" t="s">
        <v>201</v>
      </c>
      <c r="D1068" s="592" t="s">
        <v>328</v>
      </c>
      <c r="E1068" s="52">
        <f>E1069+E1070+E1071+E1072</f>
        <v>0</v>
      </c>
      <c r="F1068" s="52">
        <f>F1071</f>
        <v>0</v>
      </c>
      <c r="G1068" s="52">
        <f>G1071</f>
        <v>0</v>
      </c>
      <c r="H1068" s="52">
        <f>H1069+H1070+H1071</f>
        <v>60</v>
      </c>
      <c r="I1068" s="439">
        <v>0</v>
      </c>
      <c r="J1068" s="1215" t="s">
        <v>1461</v>
      </c>
      <c r="K1068" s="632"/>
      <c r="L1068" s="632"/>
      <c r="M1068" s="632"/>
      <c r="N1068" s="632"/>
      <c r="O1068" s="632"/>
    </row>
    <row r="1069" spans="1:15" ht="15.75" x14ac:dyDescent="0.25">
      <c r="A1069" s="1329"/>
      <c r="B1069" s="1331"/>
      <c r="C1069" s="1333"/>
      <c r="D1069" s="624" t="s">
        <v>8</v>
      </c>
      <c r="E1069" s="52">
        <v>0</v>
      </c>
      <c r="F1069" s="52">
        <v>0</v>
      </c>
      <c r="G1069" s="52">
        <v>0</v>
      </c>
      <c r="H1069" s="52">
        <v>0</v>
      </c>
      <c r="I1069" s="52">
        <v>0</v>
      </c>
      <c r="J1069" s="1333"/>
      <c r="K1069" s="632"/>
      <c r="L1069" s="632"/>
      <c r="M1069" s="632"/>
      <c r="N1069" s="632"/>
      <c r="O1069" s="632"/>
    </row>
    <row r="1070" spans="1:15" ht="15.75" x14ac:dyDescent="0.25">
      <c r="A1070" s="1329"/>
      <c r="B1070" s="1331"/>
      <c r="C1070" s="1333"/>
      <c r="D1070" s="407" t="s">
        <v>9</v>
      </c>
      <c r="E1070" s="52">
        <v>0</v>
      </c>
      <c r="F1070" s="52">
        <v>0</v>
      </c>
      <c r="G1070" s="52">
        <v>0</v>
      </c>
      <c r="H1070" s="52">
        <v>0</v>
      </c>
      <c r="I1070" s="52">
        <v>0</v>
      </c>
      <c r="J1070" s="1333"/>
      <c r="K1070" s="632"/>
      <c r="L1070" s="632"/>
      <c r="M1070" s="632"/>
      <c r="N1070" s="632"/>
      <c r="O1070" s="632"/>
    </row>
    <row r="1071" spans="1:15" ht="15.75" x14ac:dyDescent="0.25">
      <c r="A1071" s="1329"/>
      <c r="B1071" s="1331"/>
      <c r="C1071" s="1333"/>
      <c r="D1071" s="624" t="s">
        <v>10</v>
      </c>
      <c r="E1071" s="52">
        <v>0</v>
      </c>
      <c r="F1071" s="52">
        <v>0</v>
      </c>
      <c r="G1071" s="52">
        <v>0</v>
      </c>
      <c r="H1071" s="52">
        <v>60</v>
      </c>
      <c r="I1071" s="52">
        <v>0</v>
      </c>
      <c r="J1071" s="1333"/>
      <c r="K1071" s="632"/>
      <c r="L1071" s="632"/>
      <c r="M1071" s="632"/>
      <c r="N1071" s="632"/>
      <c r="O1071" s="632"/>
    </row>
    <row r="1072" spans="1:15" ht="15.75" x14ac:dyDescent="0.25">
      <c r="A1072" s="1325"/>
      <c r="B1072" s="1347"/>
      <c r="C1072" s="1334"/>
      <c r="D1072" s="592" t="s">
        <v>27</v>
      </c>
      <c r="E1072" s="52">
        <v>0</v>
      </c>
      <c r="F1072" s="52">
        <v>0</v>
      </c>
      <c r="G1072" s="52">
        <v>0</v>
      </c>
      <c r="H1072" s="52">
        <v>0</v>
      </c>
      <c r="I1072" s="52">
        <v>0</v>
      </c>
      <c r="J1072" s="1334"/>
      <c r="K1072" s="632"/>
      <c r="L1072" s="632"/>
      <c r="M1072" s="632"/>
      <c r="N1072" s="632"/>
      <c r="O1072" s="632"/>
    </row>
    <row r="1073" spans="1:15" ht="15.75" x14ac:dyDescent="0.25">
      <c r="A1073" s="1329"/>
      <c r="B1073" s="1331" t="s">
        <v>153</v>
      </c>
      <c r="C1073" s="1332" t="s">
        <v>11</v>
      </c>
      <c r="D1073" s="592" t="s">
        <v>328</v>
      </c>
      <c r="E1073" s="52">
        <f>E1074+E1075+E1076+E1077</f>
        <v>0</v>
      </c>
      <c r="F1073" s="52">
        <f>F1076</f>
        <v>0</v>
      </c>
      <c r="G1073" s="52">
        <f>G1076</f>
        <v>0</v>
      </c>
      <c r="H1073" s="52">
        <f>H1075+H1076</f>
        <v>0</v>
      </c>
      <c r="I1073" s="439">
        <v>0</v>
      </c>
      <c r="J1073" s="1215" t="s">
        <v>742</v>
      </c>
      <c r="K1073" s="632"/>
      <c r="L1073" s="632"/>
      <c r="M1073" s="632"/>
      <c r="N1073" s="632"/>
      <c r="O1073" s="632"/>
    </row>
    <row r="1074" spans="1:15" ht="15.75" customHeight="1" x14ac:dyDescent="0.25">
      <c r="A1074" s="1329"/>
      <c r="B1074" s="1331"/>
      <c r="C1074" s="1339"/>
      <c r="D1074" s="624" t="s">
        <v>8</v>
      </c>
      <c r="E1074" s="52">
        <v>0</v>
      </c>
      <c r="F1074" s="52">
        <v>0</v>
      </c>
      <c r="G1074" s="52">
        <v>0</v>
      </c>
      <c r="H1074" s="52">
        <v>0</v>
      </c>
      <c r="I1074" s="52">
        <v>0</v>
      </c>
      <c r="J1074" s="1257"/>
      <c r="K1074" s="632"/>
      <c r="L1074" s="632"/>
      <c r="M1074" s="632"/>
      <c r="N1074" s="632"/>
      <c r="O1074" s="632"/>
    </row>
    <row r="1075" spans="1:15" ht="15.75" x14ac:dyDescent="0.25">
      <c r="A1075" s="1329"/>
      <c r="B1075" s="1331"/>
      <c r="C1075" s="1339"/>
      <c r="D1075" s="407" t="s">
        <v>9</v>
      </c>
      <c r="E1075" s="52">
        <v>0</v>
      </c>
      <c r="F1075" s="52">
        <v>0</v>
      </c>
      <c r="G1075" s="52">
        <v>0</v>
      </c>
      <c r="H1075" s="52">
        <v>0</v>
      </c>
      <c r="I1075" s="52">
        <v>0</v>
      </c>
      <c r="J1075" s="1257"/>
      <c r="K1075" s="632"/>
      <c r="L1075" s="632"/>
      <c r="M1075" s="632"/>
      <c r="N1075" s="632"/>
      <c r="O1075" s="632"/>
    </row>
    <row r="1076" spans="1:15" ht="15.75" x14ac:dyDescent="0.25">
      <c r="A1076" s="1329"/>
      <c r="B1076" s="1331"/>
      <c r="C1076" s="1339"/>
      <c r="D1076" s="624" t="s">
        <v>10</v>
      </c>
      <c r="E1076" s="52">
        <v>0</v>
      </c>
      <c r="F1076" s="52">
        <v>0</v>
      </c>
      <c r="G1076" s="52">
        <v>0</v>
      </c>
      <c r="H1076" s="52">
        <v>0</v>
      </c>
      <c r="I1076" s="52">
        <v>0</v>
      </c>
      <c r="J1076" s="1257"/>
      <c r="K1076" s="632"/>
      <c r="L1076" s="632"/>
      <c r="M1076" s="632"/>
      <c r="N1076" s="632"/>
      <c r="O1076" s="632"/>
    </row>
    <row r="1077" spans="1:15" ht="15.75" x14ac:dyDescent="0.25">
      <c r="A1077" s="1325"/>
      <c r="B1077" s="1347"/>
      <c r="C1077" s="1340"/>
      <c r="D1077" s="407" t="s">
        <v>27</v>
      </c>
      <c r="E1077" s="52">
        <v>0</v>
      </c>
      <c r="F1077" s="52">
        <v>0</v>
      </c>
      <c r="G1077" s="52">
        <v>0</v>
      </c>
      <c r="H1077" s="52">
        <v>0</v>
      </c>
      <c r="I1077" s="52">
        <v>0</v>
      </c>
      <c r="J1077" s="1258"/>
      <c r="K1077" s="632"/>
      <c r="L1077" s="632"/>
      <c r="M1077" s="632"/>
      <c r="N1077" s="632"/>
      <c r="O1077" s="632"/>
    </row>
    <row r="1078" spans="1:15" ht="15.75" x14ac:dyDescent="0.25">
      <c r="A1078" s="1329" t="s">
        <v>34</v>
      </c>
      <c r="B1078" s="1346" t="s">
        <v>154</v>
      </c>
      <c r="C1078" s="1341" t="s">
        <v>201</v>
      </c>
      <c r="D1078" s="876" t="s">
        <v>328</v>
      </c>
      <c r="E1078" s="220">
        <f>E1082+E1084+E1087+E1090+E1094</f>
        <v>1115</v>
      </c>
      <c r="F1078" s="220">
        <f>F1080</f>
        <v>1115</v>
      </c>
      <c r="G1078" s="220">
        <f>G1080</f>
        <v>1115</v>
      </c>
      <c r="H1078" s="220">
        <f>H1082+H1084+H1087+H1090+H1094</f>
        <v>660</v>
      </c>
      <c r="I1078" s="442">
        <f>H1078/E1078*100</f>
        <v>59.192825112107627</v>
      </c>
      <c r="J1078" s="1172" t="s">
        <v>1385</v>
      </c>
      <c r="K1078" s="632"/>
      <c r="L1078" s="632"/>
      <c r="M1078" s="632"/>
      <c r="N1078" s="632"/>
      <c r="O1078" s="632"/>
    </row>
    <row r="1079" spans="1:15" ht="15.75" x14ac:dyDescent="0.25">
      <c r="A1079" s="1329"/>
      <c r="B1079" s="1346"/>
      <c r="C1079" s="1344"/>
      <c r="D1079" s="876" t="s">
        <v>9</v>
      </c>
      <c r="E1079" s="220">
        <f>E1091</f>
        <v>0</v>
      </c>
      <c r="F1079" s="220">
        <v>0</v>
      </c>
      <c r="G1079" s="220">
        <v>0</v>
      </c>
      <c r="H1079" s="220">
        <f>H1091</f>
        <v>0</v>
      </c>
      <c r="I1079" s="442">
        <v>0</v>
      </c>
      <c r="J1079" s="1173"/>
      <c r="K1079" s="632"/>
      <c r="L1079" s="632"/>
      <c r="M1079" s="632"/>
      <c r="N1079" s="632"/>
      <c r="O1079" s="632"/>
    </row>
    <row r="1080" spans="1:15" ht="15.75" x14ac:dyDescent="0.25">
      <c r="A1080" s="1329"/>
      <c r="B1080" s="1346"/>
      <c r="C1080" s="1344"/>
      <c r="D1080" s="469" t="s">
        <v>10</v>
      </c>
      <c r="E1080" s="220">
        <f>E1083+E1085+E1088+E1092+E1095</f>
        <v>1115</v>
      </c>
      <c r="F1080" s="220">
        <f>F1085+F1088+F1092+F1095</f>
        <v>1115</v>
      </c>
      <c r="G1080" s="220">
        <f>G1088+G1092+G1095+G1085</f>
        <v>1115</v>
      </c>
      <c r="H1080" s="220">
        <f>H1083+H1085+H1088+H1092+H1095</f>
        <v>660</v>
      </c>
      <c r="I1080" s="442">
        <f>(H1080/E1080)*100</f>
        <v>59.192825112107627</v>
      </c>
      <c r="J1080" s="1173"/>
      <c r="K1080" s="632"/>
      <c r="L1080" s="632"/>
      <c r="M1080" s="632"/>
      <c r="N1080" s="632"/>
      <c r="O1080" s="632"/>
    </row>
    <row r="1081" spans="1:15" ht="15.75" x14ac:dyDescent="0.25">
      <c r="A1081" s="1325"/>
      <c r="B1081" s="1338"/>
      <c r="C1081" s="1345"/>
      <c r="D1081" s="878"/>
      <c r="E1081" s="220"/>
      <c r="F1081" s="220"/>
      <c r="G1081" s="220"/>
      <c r="H1081" s="220"/>
      <c r="I1081" s="654"/>
      <c r="J1081" s="1174"/>
      <c r="K1081" s="632"/>
      <c r="L1081" s="632"/>
      <c r="M1081" s="632"/>
      <c r="N1081" s="632"/>
      <c r="O1081" s="632"/>
    </row>
    <row r="1082" spans="1:15" ht="15.75" x14ac:dyDescent="0.25">
      <c r="A1082" s="1329"/>
      <c r="B1082" s="1331" t="s">
        <v>155</v>
      </c>
      <c r="C1082" s="1332" t="s">
        <v>11</v>
      </c>
      <c r="D1082" s="624" t="s">
        <v>328</v>
      </c>
      <c r="E1082" s="52">
        <f>E1083</f>
        <v>0</v>
      </c>
      <c r="F1082" s="52">
        <v>0</v>
      </c>
      <c r="G1082" s="52">
        <v>0</v>
      </c>
      <c r="H1082" s="52">
        <f>H1083</f>
        <v>0</v>
      </c>
      <c r="I1082" s="439">
        <v>0</v>
      </c>
      <c r="J1082" s="1215" t="s">
        <v>1463</v>
      </c>
      <c r="K1082" s="632"/>
      <c r="L1082" s="632"/>
      <c r="M1082" s="632"/>
      <c r="N1082" s="632"/>
      <c r="O1082" s="632"/>
    </row>
    <row r="1083" spans="1:15" ht="39.75" customHeight="1" x14ac:dyDescent="0.25">
      <c r="A1083" s="1325"/>
      <c r="B1083" s="1347"/>
      <c r="C1083" s="1258"/>
      <c r="D1083" s="592" t="s">
        <v>10</v>
      </c>
      <c r="E1083" s="52">
        <v>0</v>
      </c>
      <c r="F1083" s="52">
        <v>0</v>
      </c>
      <c r="G1083" s="52">
        <v>0</v>
      </c>
      <c r="H1083" s="52">
        <v>0</v>
      </c>
      <c r="I1083" s="439">
        <v>0</v>
      </c>
      <c r="J1083" s="1217"/>
      <c r="K1083" s="632"/>
      <c r="L1083" s="632"/>
      <c r="M1083" s="632"/>
      <c r="N1083" s="632"/>
      <c r="O1083" s="632"/>
    </row>
    <row r="1084" spans="1:15" ht="15.75" x14ac:dyDescent="0.25">
      <c r="A1084" s="1329"/>
      <c r="B1084" s="1368" t="s">
        <v>156</v>
      </c>
      <c r="C1084" s="1332" t="s">
        <v>11</v>
      </c>
      <c r="D1084" s="592" t="s">
        <v>328</v>
      </c>
      <c r="E1084" s="52">
        <f>E1085</f>
        <v>50</v>
      </c>
      <c r="F1084" s="52">
        <f>F1085</f>
        <v>50</v>
      </c>
      <c r="G1084" s="52">
        <f>G1085</f>
        <v>50</v>
      </c>
      <c r="H1084" s="52">
        <f>H1085</f>
        <v>0</v>
      </c>
      <c r="I1084" s="439">
        <v>0</v>
      </c>
      <c r="J1084" s="1215" t="s">
        <v>1463</v>
      </c>
      <c r="K1084" s="632"/>
      <c r="L1084" s="632"/>
      <c r="M1084" s="632"/>
      <c r="N1084" s="632"/>
      <c r="O1084" s="632"/>
    </row>
    <row r="1085" spans="1:15" ht="15.75" x14ac:dyDescent="0.25">
      <c r="A1085" s="1329"/>
      <c r="B1085" s="1368"/>
      <c r="C1085" s="1342"/>
      <c r="D1085" s="624" t="s">
        <v>10</v>
      </c>
      <c r="E1085" s="52">
        <v>50</v>
      </c>
      <c r="F1085" s="52">
        <v>50</v>
      </c>
      <c r="G1085" s="52">
        <v>50</v>
      </c>
      <c r="H1085" s="52">
        <v>0</v>
      </c>
      <c r="I1085" s="439">
        <v>0</v>
      </c>
      <c r="J1085" s="1216"/>
      <c r="K1085" s="632"/>
      <c r="L1085" s="632"/>
      <c r="M1085" s="632"/>
      <c r="N1085" s="632"/>
      <c r="O1085" s="632"/>
    </row>
    <row r="1086" spans="1:15" ht="25.5" customHeight="1" x14ac:dyDescent="0.25">
      <c r="A1086" s="1325"/>
      <c r="B1086" s="1369"/>
      <c r="C1086" s="1268"/>
      <c r="D1086" s="879"/>
      <c r="E1086" s="52"/>
      <c r="F1086" s="52"/>
      <c r="G1086" s="52"/>
      <c r="H1086" s="52"/>
      <c r="I1086" s="441"/>
      <c r="J1086" s="1217"/>
      <c r="K1086" s="632"/>
      <c r="L1086" s="632"/>
      <c r="M1086" s="632"/>
      <c r="N1086" s="632"/>
      <c r="O1086" s="632"/>
    </row>
    <row r="1087" spans="1:15" ht="15.75" x14ac:dyDescent="0.25">
      <c r="A1087" s="1329"/>
      <c r="B1087" s="1368" t="s">
        <v>157</v>
      </c>
      <c r="C1087" s="1332" t="s">
        <v>201</v>
      </c>
      <c r="D1087" s="592" t="s">
        <v>328</v>
      </c>
      <c r="E1087" s="52">
        <f>E1088</f>
        <v>600</v>
      </c>
      <c r="F1087" s="52">
        <f>F1088</f>
        <v>600</v>
      </c>
      <c r="G1087" s="52">
        <f>G1088</f>
        <v>600</v>
      </c>
      <c r="H1087" s="52">
        <f>H1088</f>
        <v>550</v>
      </c>
      <c r="I1087" s="439">
        <f>H1087/E1087*100</f>
        <v>91.666666666666657</v>
      </c>
      <c r="J1087" s="1215" t="s">
        <v>1464</v>
      </c>
      <c r="K1087" s="632"/>
      <c r="L1087" s="632"/>
      <c r="M1087" s="632"/>
      <c r="N1087" s="632"/>
      <c r="O1087" s="632"/>
    </row>
    <row r="1088" spans="1:15" ht="15.75" x14ac:dyDescent="0.25">
      <c r="A1088" s="1329"/>
      <c r="B1088" s="1368"/>
      <c r="C1088" s="1366"/>
      <c r="D1088" s="624" t="s">
        <v>10</v>
      </c>
      <c r="E1088" s="52">
        <v>600</v>
      </c>
      <c r="F1088" s="52">
        <v>600</v>
      </c>
      <c r="G1088" s="52">
        <v>600</v>
      </c>
      <c r="H1088" s="52">
        <v>550</v>
      </c>
      <c r="I1088" s="439">
        <f>(H1088/E1088)*100</f>
        <v>91.666666666666657</v>
      </c>
      <c r="J1088" s="1257"/>
      <c r="K1088" s="632"/>
      <c r="L1088" s="632"/>
      <c r="M1088" s="632"/>
      <c r="N1088" s="632"/>
      <c r="O1088" s="632"/>
    </row>
    <row r="1089" spans="1:15" ht="17.25" customHeight="1" x14ac:dyDescent="0.25">
      <c r="A1089" s="1325"/>
      <c r="B1089" s="1369"/>
      <c r="C1089" s="1367"/>
      <c r="D1089" s="879"/>
      <c r="E1089" s="52"/>
      <c r="F1089" s="52"/>
      <c r="G1089" s="52"/>
      <c r="H1089" s="52"/>
      <c r="I1089" s="441"/>
      <c r="J1089" s="1258"/>
      <c r="K1089" s="632"/>
      <c r="L1089" s="632"/>
      <c r="M1089" s="632"/>
      <c r="N1089" s="632"/>
      <c r="O1089" s="632"/>
    </row>
    <row r="1090" spans="1:15" ht="15.75" x14ac:dyDescent="0.25">
      <c r="A1090" s="1324"/>
      <c r="B1090" s="1370" t="s">
        <v>158</v>
      </c>
      <c r="C1090" s="1332" t="s">
        <v>11</v>
      </c>
      <c r="D1090" s="592" t="s">
        <v>328</v>
      </c>
      <c r="E1090" s="52">
        <f>E1092</f>
        <v>300</v>
      </c>
      <c r="F1090" s="52">
        <f>F1092</f>
        <v>300</v>
      </c>
      <c r="G1090" s="52">
        <f>G1092</f>
        <v>300</v>
      </c>
      <c r="H1090" s="52">
        <f>H1092+H1091</f>
        <v>74.900000000000006</v>
      </c>
      <c r="I1090" s="439">
        <f>H1090/E1090*100</f>
        <v>24.966666666666669</v>
      </c>
      <c r="J1090" s="1215" t="s">
        <v>1464</v>
      </c>
      <c r="K1090" s="632"/>
      <c r="L1090" s="632"/>
      <c r="M1090" s="632"/>
      <c r="N1090" s="632"/>
      <c r="O1090" s="632"/>
    </row>
    <row r="1091" spans="1:15" ht="15.75" x14ac:dyDescent="0.25">
      <c r="A1091" s="1329"/>
      <c r="B1091" s="1368"/>
      <c r="C1091" s="1342"/>
      <c r="D1091" s="592" t="s">
        <v>9</v>
      </c>
      <c r="E1091" s="52">
        <v>0</v>
      </c>
      <c r="F1091" s="52">
        <v>0</v>
      </c>
      <c r="G1091" s="52">
        <v>0</v>
      </c>
      <c r="H1091" s="52">
        <v>0</v>
      </c>
      <c r="I1091" s="439">
        <v>0</v>
      </c>
      <c r="J1091" s="1333"/>
      <c r="K1091" s="632"/>
      <c r="L1091" s="632"/>
      <c r="M1091" s="632"/>
      <c r="N1091" s="632"/>
      <c r="O1091" s="632"/>
    </row>
    <row r="1092" spans="1:15" ht="15.75" x14ac:dyDescent="0.25">
      <c r="A1092" s="1329"/>
      <c r="B1092" s="1368"/>
      <c r="C1092" s="1342"/>
      <c r="D1092" s="624" t="s">
        <v>10</v>
      </c>
      <c r="E1092" s="52">
        <v>300</v>
      </c>
      <c r="F1092" s="52">
        <v>300</v>
      </c>
      <c r="G1092" s="52">
        <v>300</v>
      </c>
      <c r="H1092" s="52">
        <v>74.900000000000006</v>
      </c>
      <c r="I1092" s="439">
        <f>H1092/E1092*100</f>
        <v>24.966666666666669</v>
      </c>
      <c r="J1092" s="1333"/>
      <c r="K1092" s="632"/>
      <c r="L1092" s="632"/>
      <c r="M1092" s="632"/>
      <c r="N1092" s="632"/>
      <c r="O1092" s="632"/>
    </row>
    <row r="1093" spans="1:15" ht="13.5" customHeight="1" x14ac:dyDescent="0.25">
      <c r="A1093" s="1325"/>
      <c r="B1093" s="1369"/>
      <c r="C1093" s="1268"/>
      <c r="D1093" s="879"/>
      <c r="E1093" s="52"/>
      <c r="F1093" s="52"/>
      <c r="G1093" s="52"/>
      <c r="H1093" s="52"/>
      <c r="I1093" s="441"/>
      <c r="J1093" s="1334"/>
      <c r="K1093" s="632"/>
      <c r="L1093" s="632"/>
      <c r="M1093" s="632"/>
      <c r="N1093" s="632"/>
      <c r="O1093" s="632"/>
    </row>
    <row r="1094" spans="1:15" ht="15.75" x14ac:dyDescent="0.25">
      <c r="A1094" s="1329"/>
      <c r="B1094" s="1368" t="s">
        <v>159</v>
      </c>
      <c r="C1094" s="1332" t="s">
        <v>201</v>
      </c>
      <c r="D1094" s="592" t="s">
        <v>328</v>
      </c>
      <c r="E1094" s="52">
        <f>E1095</f>
        <v>165</v>
      </c>
      <c r="F1094" s="52">
        <f>F1095</f>
        <v>165</v>
      </c>
      <c r="G1094" s="52">
        <f>G1095</f>
        <v>165</v>
      </c>
      <c r="H1094" s="52">
        <f>H1095</f>
        <v>35.1</v>
      </c>
      <c r="I1094" s="439">
        <f>H1094/E1094*100</f>
        <v>21.272727272727273</v>
      </c>
      <c r="J1094" s="1215" t="s">
        <v>1464</v>
      </c>
      <c r="K1094" s="632"/>
      <c r="L1094" s="632"/>
      <c r="M1094" s="632"/>
      <c r="N1094" s="632"/>
      <c r="O1094" s="632"/>
    </row>
    <row r="1095" spans="1:15" ht="15.75" x14ac:dyDescent="0.25">
      <c r="A1095" s="1329"/>
      <c r="B1095" s="1368"/>
      <c r="C1095" s="1257"/>
      <c r="D1095" s="624" t="s">
        <v>10</v>
      </c>
      <c r="E1095" s="52">
        <v>165</v>
      </c>
      <c r="F1095" s="52">
        <v>165</v>
      </c>
      <c r="G1095" s="52">
        <v>165</v>
      </c>
      <c r="H1095" s="52">
        <v>35.1</v>
      </c>
      <c r="I1095" s="439">
        <f>(H1095/E1095)*100</f>
        <v>21.272727272727273</v>
      </c>
      <c r="J1095" s="1333"/>
      <c r="K1095" s="632"/>
      <c r="L1095" s="632"/>
      <c r="M1095" s="632"/>
      <c r="N1095" s="632"/>
      <c r="O1095" s="632"/>
    </row>
    <row r="1096" spans="1:15" ht="17.25" customHeight="1" x14ac:dyDescent="0.25">
      <c r="A1096" s="1325"/>
      <c r="B1096" s="1369"/>
      <c r="C1096" s="1258"/>
      <c r="D1096" s="879"/>
      <c r="E1096" s="52"/>
      <c r="F1096" s="52"/>
      <c r="G1096" s="52"/>
      <c r="H1096" s="52"/>
      <c r="I1096" s="439"/>
      <c r="J1096" s="1334"/>
      <c r="K1096" s="632"/>
      <c r="L1096" s="632"/>
      <c r="M1096" s="632"/>
      <c r="N1096" s="632"/>
      <c r="O1096" s="632"/>
    </row>
    <row r="1097" spans="1:15" ht="15.75" x14ac:dyDescent="0.25">
      <c r="A1097" s="1329" t="s">
        <v>44</v>
      </c>
      <c r="B1097" s="1346" t="s">
        <v>160</v>
      </c>
      <c r="C1097" s="1341" t="s">
        <v>201</v>
      </c>
      <c r="D1097" s="876" t="s">
        <v>328</v>
      </c>
      <c r="E1097" s="220">
        <f>E1100+E1103+E1105+E1107+E1110+E1112+E1114</f>
        <v>2040</v>
      </c>
      <c r="F1097" s="220">
        <f>F1098</f>
        <v>2040</v>
      </c>
      <c r="G1097" s="220">
        <f>G1100+G1103+G1105+G1107+G1110+G1114</f>
        <v>2040</v>
      </c>
      <c r="H1097" s="220">
        <f>H1100+H1103+H1105+H1107+H1110+H1112+H1114</f>
        <v>748.59999999999991</v>
      </c>
      <c r="I1097" s="442">
        <f>H1097/E1097*100</f>
        <v>36.696078431372541</v>
      </c>
      <c r="J1097" s="1172" t="s">
        <v>1385</v>
      </c>
      <c r="K1097" s="632"/>
      <c r="L1097" s="632"/>
      <c r="M1097" s="632"/>
      <c r="N1097" s="632"/>
      <c r="O1097" s="632"/>
    </row>
    <row r="1098" spans="1:15" ht="15.75" x14ac:dyDescent="0.25">
      <c r="A1098" s="1329"/>
      <c r="B1098" s="1346"/>
      <c r="C1098" s="1257"/>
      <c r="D1098" s="469" t="s">
        <v>10</v>
      </c>
      <c r="E1098" s="220">
        <f>E1101+E1104+E1106+E1108+E1111+E1113+E1115</f>
        <v>2040</v>
      </c>
      <c r="F1098" s="220">
        <f>F1101+F1104+F1106+F1108+F1111+F1115</f>
        <v>2040</v>
      </c>
      <c r="G1098" s="220">
        <f>G1108+G1115+G1101+G1106+G1111+G1104</f>
        <v>2040</v>
      </c>
      <c r="H1098" s="220">
        <f>H1101+H1104+H1106+H1108+H1111+H1113+H1115</f>
        <v>748.59999999999991</v>
      </c>
      <c r="I1098" s="442">
        <f>(H1098/E1098)*100</f>
        <v>36.696078431372541</v>
      </c>
      <c r="J1098" s="1344"/>
      <c r="K1098" s="632"/>
      <c r="L1098" s="632"/>
      <c r="M1098" s="632"/>
      <c r="N1098" s="632"/>
      <c r="O1098" s="632"/>
    </row>
    <row r="1099" spans="1:15" ht="27" customHeight="1" x14ac:dyDescent="0.25">
      <c r="A1099" s="1325"/>
      <c r="B1099" s="1338"/>
      <c r="C1099" s="1258"/>
      <c r="D1099" s="878"/>
      <c r="E1099" s="220"/>
      <c r="F1099" s="220"/>
      <c r="G1099" s="220"/>
      <c r="H1099" s="220"/>
      <c r="I1099" s="654"/>
      <c r="J1099" s="1345"/>
      <c r="K1099" s="632"/>
      <c r="L1099" s="632"/>
      <c r="M1099" s="632"/>
      <c r="N1099" s="632"/>
      <c r="O1099" s="632"/>
    </row>
    <row r="1100" spans="1:15" ht="15.75" customHeight="1" x14ac:dyDescent="0.25">
      <c r="A1100" s="1329"/>
      <c r="B1100" s="1331" t="s">
        <v>161</v>
      </c>
      <c r="C1100" s="1332" t="s">
        <v>11</v>
      </c>
      <c r="D1100" s="592" t="s">
        <v>328</v>
      </c>
      <c r="E1100" s="52">
        <f>E1101</f>
        <v>1550</v>
      </c>
      <c r="F1100" s="52">
        <f>F1101</f>
        <v>1550</v>
      </c>
      <c r="G1100" s="52">
        <f>G1101</f>
        <v>1550</v>
      </c>
      <c r="H1100" s="52">
        <f>H1101</f>
        <v>7.6</v>
      </c>
      <c r="I1100" s="439">
        <f>H1100/E1100*100</f>
        <v>0.49032258064516127</v>
      </c>
      <c r="J1100" s="1215" t="s">
        <v>1474</v>
      </c>
      <c r="K1100" s="632"/>
      <c r="L1100" s="632"/>
      <c r="M1100" s="632"/>
      <c r="N1100" s="632"/>
      <c r="O1100" s="632"/>
    </row>
    <row r="1101" spans="1:15" ht="15.75" x14ac:dyDescent="0.25">
      <c r="A1101" s="1329"/>
      <c r="B1101" s="1331"/>
      <c r="C1101" s="1342"/>
      <c r="D1101" s="624" t="s">
        <v>10</v>
      </c>
      <c r="E1101" s="52">
        <v>1550</v>
      </c>
      <c r="F1101" s="52">
        <v>1550</v>
      </c>
      <c r="G1101" s="52">
        <v>1550</v>
      </c>
      <c r="H1101" s="52">
        <v>7.6</v>
      </c>
      <c r="I1101" s="439">
        <f>H1101/E1101*100</f>
        <v>0.49032258064516127</v>
      </c>
      <c r="J1101" s="1257"/>
      <c r="K1101" s="632"/>
      <c r="L1101" s="632"/>
      <c r="M1101" s="632"/>
      <c r="N1101" s="632"/>
      <c r="O1101" s="632"/>
    </row>
    <row r="1102" spans="1:15" ht="16.5" customHeight="1" x14ac:dyDescent="0.25">
      <c r="A1102" s="1325"/>
      <c r="B1102" s="1347"/>
      <c r="C1102" s="1268"/>
      <c r="D1102" s="879"/>
      <c r="E1102" s="52"/>
      <c r="F1102" s="52"/>
      <c r="G1102" s="52"/>
      <c r="H1102" s="52"/>
      <c r="I1102" s="441"/>
      <c r="J1102" s="1258"/>
      <c r="K1102" s="632"/>
      <c r="L1102" s="632"/>
      <c r="M1102" s="632"/>
      <c r="N1102" s="632"/>
      <c r="O1102" s="632"/>
    </row>
    <row r="1103" spans="1:15" ht="15.75" x14ac:dyDescent="0.25">
      <c r="A1103" s="1329"/>
      <c r="B1103" s="1331" t="s">
        <v>162</v>
      </c>
      <c r="C1103" s="1265"/>
      <c r="D1103" s="592" t="s">
        <v>328</v>
      </c>
      <c r="E1103" s="52">
        <f>E1104</f>
        <v>50</v>
      </c>
      <c r="F1103" s="52">
        <f>F1104</f>
        <v>50</v>
      </c>
      <c r="G1103" s="52">
        <f>G1104</f>
        <v>50</v>
      </c>
      <c r="H1103" s="52">
        <f>H1104</f>
        <v>20</v>
      </c>
      <c r="I1103" s="439">
        <v>0</v>
      </c>
      <c r="J1103" s="1215" t="s">
        <v>1465</v>
      </c>
      <c r="K1103" s="632"/>
      <c r="L1103" s="632"/>
      <c r="M1103" s="632"/>
      <c r="N1103" s="632"/>
      <c r="O1103" s="632"/>
    </row>
    <row r="1104" spans="1:15" ht="68.25" customHeight="1" x14ac:dyDescent="0.25">
      <c r="A1104" s="1325"/>
      <c r="B1104" s="1347"/>
      <c r="C1104" s="1268"/>
      <c r="D1104" s="624" t="s">
        <v>10</v>
      </c>
      <c r="E1104" s="52">
        <v>50</v>
      </c>
      <c r="F1104" s="52">
        <v>50</v>
      </c>
      <c r="G1104" s="52">
        <v>50</v>
      </c>
      <c r="H1104" s="52">
        <v>20</v>
      </c>
      <c r="I1104" s="439">
        <f>H1104/E1104*100</f>
        <v>40</v>
      </c>
      <c r="J1104" s="1258"/>
      <c r="K1104" s="632"/>
      <c r="L1104" s="632"/>
      <c r="M1104" s="632"/>
      <c r="N1104" s="632"/>
      <c r="O1104" s="632"/>
    </row>
    <row r="1105" spans="1:15" ht="15.75" x14ac:dyDescent="0.25">
      <c r="A1105" s="1329"/>
      <c r="B1105" s="1331" t="s">
        <v>163</v>
      </c>
      <c r="C1105" s="1265" t="s">
        <v>11</v>
      </c>
      <c r="D1105" s="592" t="s">
        <v>328</v>
      </c>
      <c r="E1105" s="52">
        <f>E1106</f>
        <v>70</v>
      </c>
      <c r="F1105" s="52">
        <f>F1106</f>
        <v>70</v>
      </c>
      <c r="G1105" s="52">
        <f>G1106</f>
        <v>70</v>
      </c>
      <c r="H1105" s="52">
        <f>H1106</f>
        <v>34.799999999999997</v>
      </c>
      <c r="I1105" s="439">
        <f>H1105/E1105*100</f>
        <v>49.714285714285708</v>
      </c>
      <c r="J1105" s="1215" t="s">
        <v>1461</v>
      </c>
      <c r="K1105" s="632"/>
      <c r="L1105" s="632"/>
      <c r="M1105" s="632"/>
      <c r="N1105" s="632"/>
      <c r="O1105" s="632"/>
    </row>
    <row r="1106" spans="1:15" ht="15.75" x14ac:dyDescent="0.25">
      <c r="A1106" s="1325"/>
      <c r="B1106" s="1347"/>
      <c r="C1106" s="1365"/>
      <c r="D1106" s="624" t="s">
        <v>10</v>
      </c>
      <c r="E1106" s="52">
        <v>70</v>
      </c>
      <c r="F1106" s="52">
        <v>70</v>
      </c>
      <c r="G1106" s="52">
        <v>70</v>
      </c>
      <c r="H1106" s="52">
        <v>34.799999999999997</v>
      </c>
      <c r="I1106" s="439">
        <f>H1106/E1106*100</f>
        <v>49.714285714285708</v>
      </c>
      <c r="J1106" s="1258"/>
      <c r="K1106" s="632"/>
      <c r="L1106" s="632"/>
      <c r="M1106" s="632"/>
      <c r="N1106" s="632"/>
      <c r="O1106" s="632"/>
    </row>
    <row r="1107" spans="1:15" ht="15.75" customHeight="1" x14ac:dyDescent="0.25">
      <c r="A1107" s="880"/>
      <c r="B1107" s="1362" t="s">
        <v>164</v>
      </c>
      <c r="C1107" s="1332" t="s">
        <v>201</v>
      </c>
      <c r="D1107" s="592" t="s">
        <v>328</v>
      </c>
      <c r="E1107" s="52">
        <f>E1108</f>
        <v>100</v>
      </c>
      <c r="F1107" s="52">
        <f>F1108</f>
        <v>100</v>
      </c>
      <c r="G1107" s="52">
        <f>G1108</f>
        <v>100</v>
      </c>
      <c r="H1107" s="52">
        <f>H1108</f>
        <v>207.5</v>
      </c>
      <c r="I1107" s="439">
        <f>H1107/E1107*100</f>
        <v>207.50000000000003</v>
      </c>
      <c r="J1107" s="1215" t="s">
        <v>1461</v>
      </c>
      <c r="K1107" s="632"/>
      <c r="L1107" s="632"/>
      <c r="M1107" s="632"/>
      <c r="N1107" s="632"/>
      <c r="O1107" s="632"/>
    </row>
    <row r="1108" spans="1:15" ht="15.75" x14ac:dyDescent="0.25">
      <c r="A1108" s="1329"/>
      <c r="B1108" s="1363"/>
      <c r="C1108" s="1366"/>
      <c r="D1108" s="624" t="s">
        <v>10</v>
      </c>
      <c r="E1108" s="52">
        <v>100</v>
      </c>
      <c r="F1108" s="52">
        <v>100</v>
      </c>
      <c r="G1108" s="52">
        <v>100</v>
      </c>
      <c r="H1108" s="52">
        <v>207.5</v>
      </c>
      <c r="I1108" s="439">
        <f>H1108/E1108*100</f>
        <v>207.50000000000003</v>
      </c>
      <c r="J1108" s="1257"/>
      <c r="K1108" s="632"/>
      <c r="L1108" s="632"/>
      <c r="M1108" s="632"/>
      <c r="N1108" s="632"/>
      <c r="O1108" s="632"/>
    </row>
    <row r="1109" spans="1:15" ht="19.5" customHeight="1" x14ac:dyDescent="0.25">
      <c r="A1109" s="1325"/>
      <c r="B1109" s="1364"/>
      <c r="C1109" s="1367"/>
      <c r="D1109" s="879"/>
      <c r="E1109" s="52"/>
      <c r="F1109" s="52"/>
      <c r="G1109" s="52"/>
      <c r="H1109" s="52"/>
      <c r="I1109" s="441"/>
      <c r="J1109" s="1258"/>
      <c r="K1109" s="632"/>
      <c r="L1109" s="632"/>
      <c r="M1109" s="632"/>
      <c r="N1109" s="632"/>
      <c r="O1109" s="632"/>
    </row>
    <row r="1110" spans="1:15" ht="15.75" customHeight="1" x14ac:dyDescent="0.25">
      <c r="A1110" s="1329"/>
      <c r="B1110" s="1331" t="s">
        <v>165</v>
      </c>
      <c r="C1110" s="1332" t="s">
        <v>11</v>
      </c>
      <c r="D1110" s="592" t="s">
        <v>328</v>
      </c>
      <c r="E1110" s="52">
        <f>E1111</f>
        <v>70</v>
      </c>
      <c r="F1110" s="52">
        <f>F1111</f>
        <v>70</v>
      </c>
      <c r="G1110" s="52">
        <f>G1111</f>
        <v>70</v>
      </c>
      <c r="H1110" s="52">
        <f>H1111</f>
        <v>300</v>
      </c>
      <c r="I1110" s="439">
        <f>H1110/E1110*100</f>
        <v>428.57142857142856</v>
      </c>
      <c r="J1110" s="1215" t="s">
        <v>1461</v>
      </c>
      <c r="K1110" s="632"/>
      <c r="L1110" s="632"/>
      <c r="M1110" s="632"/>
      <c r="N1110" s="632"/>
      <c r="O1110" s="632"/>
    </row>
    <row r="1111" spans="1:15" ht="29.25" customHeight="1" x14ac:dyDescent="0.25">
      <c r="A1111" s="1325"/>
      <c r="B1111" s="1347"/>
      <c r="C1111" s="1268"/>
      <c r="D1111" s="624" t="s">
        <v>10</v>
      </c>
      <c r="E1111" s="52">
        <v>70</v>
      </c>
      <c r="F1111" s="52">
        <v>70</v>
      </c>
      <c r="G1111" s="52">
        <v>70</v>
      </c>
      <c r="H1111" s="52">
        <v>300</v>
      </c>
      <c r="I1111" s="439">
        <f>H1111/E1111*100</f>
        <v>428.57142857142856</v>
      </c>
      <c r="J1111" s="1258"/>
      <c r="K1111" s="632"/>
      <c r="L1111" s="632"/>
      <c r="M1111" s="632"/>
      <c r="N1111" s="632"/>
      <c r="O1111" s="632"/>
    </row>
    <row r="1112" spans="1:15" ht="15.75" customHeight="1" x14ac:dyDescent="0.25">
      <c r="A1112" s="1329"/>
      <c r="B1112" s="1331" t="s">
        <v>166</v>
      </c>
      <c r="C1112" s="1332" t="s">
        <v>11</v>
      </c>
      <c r="D1112" s="592" t="s">
        <v>328</v>
      </c>
      <c r="E1112" s="52">
        <f>E1113</f>
        <v>0</v>
      </c>
      <c r="F1112" s="52">
        <v>0</v>
      </c>
      <c r="G1112" s="52">
        <v>0</v>
      </c>
      <c r="H1112" s="52">
        <f>H1113</f>
        <v>0</v>
      </c>
      <c r="I1112" s="439">
        <v>0</v>
      </c>
      <c r="J1112" s="1215" t="s">
        <v>1463</v>
      </c>
      <c r="K1112" s="632"/>
      <c r="L1112" s="632"/>
      <c r="M1112" s="632"/>
      <c r="N1112" s="632"/>
      <c r="O1112" s="632"/>
    </row>
    <row r="1113" spans="1:15" ht="48.75" customHeight="1" x14ac:dyDescent="0.25">
      <c r="A1113" s="1325"/>
      <c r="B1113" s="1347"/>
      <c r="C1113" s="1258"/>
      <c r="D1113" s="624" t="s">
        <v>10</v>
      </c>
      <c r="E1113" s="52">
        <v>0</v>
      </c>
      <c r="F1113" s="52">
        <v>0</v>
      </c>
      <c r="G1113" s="52">
        <v>0</v>
      </c>
      <c r="H1113" s="52">
        <v>0</v>
      </c>
      <c r="I1113" s="439">
        <v>0</v>
      </c>
      <c r="J1113" s="1258"/>
      <c r="K1113" s="632"/>
      <c r="L1113" s="632"/>
      <c r="M1113" s="632"/>
      <c r="N1113" s="632"/>
      <c r="O1113" s="632"/>
    </row>
    <row r="1114" spans="1:15" ht="15.75" customHeight="1" x14ac:dyDescent="0.25">
      <c r="A1114" s="1329"/>
      <c r="B1114" s="1331" t="s">
        <v>167</v>
      </c>
      <c r="C1114" s="1332" t="s">
        <v>201</v>
      </c>
      <c r="D1114" s="592" t="s">
        <v>328</v>
      </c>
      <c r="E1114" s="52">
        <f>E1115</f>
        <v>200</v>
      </c>
      <c r="F1114" s="52">
        <f>F1115</f>
        <v>200</v>
      </c>
      <c r="G1114" s="52">
        <f>G1115</f>
        <v>200</v>
      </c>
      <c r="H1114" s="52">
        <f>H1115</f>
        <v>178.7</v>
      </c>
      <c r="I1114" s="439">
        <f>H1114/E1114*100</f>
        <v>89.35</v>
      </c>
      <c r="J1114" s="1215" t="s">
        <v>1466</v>
      </c>
      <c r="K1114" s="632"/>
      <c r="L1114" s="632"/>
      <c r="M1114" s="632"/>
      <c r="N1114" s="632"/>
      <c r="O1114" s="632"/>
    </row>
    <row r="1115" spans="1:15" ht="15.75" x14ac:dyDescent="0.25">
      <c r="A1115" s="1329"/>
      <c r="B1115" s="1331"/>
      <c r="C1115" s="1257"/>
      <c r="D1115" s="624" t="s">
        <v>10</v>
      </c>
      <c r="E1115" s="52">
        <v>200</v>
      </c>
      <c r="F1115" s="52">
        <v>200</v>
      </c>
      <c r="G1115" s="52">
        <v>200</v>
      </c>
      <c r="H1115" s="52">
        <v>178.7</v>
      </c>
      <c r="I1115" s="439">
        <f>(H1115/E1115)*100</f>
        <v>89.35</v>
      </c>
      <c r="J1115" s="1257"/>
      <c r="K1115" s="632"/>
      <c r="L1115" s="632"/>
      <c r="M1115" s="632"/>
      <c r="N1115" s="632"/>
      <c r="O1115" s="632"/>
    </row>
    <row r="1116" spans="1:15" ht="21.75" customHeight="1" x14ac:dyDescent="0.25">
      <c r="A1116" s="1325"/>
      <c r="B1116" s="1347"/>
      <c r="C1116" s="1258"/>
      <c r="D1116" s="879"/>
      <c r="E1116" s="52"/>
      <c r="F1116" s="52"/>
      <c r="G1116" s="52"/>
      <c r="H1116" s="52"/>
      <c r="I1116" s="441"/>
      <c r="J1116" s="1258"/>
      <c r="K1116" s="632"/>
      <c r="L1116" s="632"/>
      <c r="M1116" s="632"/>
      <c r="N1116" s="632"/>
      <c r="O1116" s="632"/>
    </row>
    <row r="1117" spans="1:15" ht="15.75" x14ac:dyDescent="0.25">
      <c r="A1117" s="1329" t="s">
        <v>45</v>
      </c>
      <c r="B1117" s="1346" t="s">
        <v>168</v>
      </c>
      <c r="C1117" s="1341" t="s">
        <v>201</v>
      </c>
      <c r="D1117" s="876" t="s">
        <v>328</v>
      </c>
      <c r="E1117" s="220">
        <f>E1118+E1119+E1120</f>
        <v>3058.5</v>
      </c>
      <c r="F1117" s="220">
        <f>F1119</f>
        <v>980</v>
      </c>
      <c r="G1117" s="220">
        <f>G1119</f>
        <v>980</v>
      </c>
      <c r="H1117" s="220">
        <f>H1118+H1119+H1120</f>
        <v>26150.399999999998</v>
      </c>
      <c r="I1117" s="442">
        <f>H1117/E1117*100</f>
        <v>855.00735654732716</v>
      </c>
      <c r="J1117" s="1172" t="s">
        <v>1385</v>
      </c>
      <c r="K1117" s="632"/>
      <c r="L1117" s="632"/>
      <c r="M1117" s="632"/>
      <c r="N1117" s="632"/>
      <c r="O1117" s="632"/>
    </row>
    <row r="1118" spans="1:15" ht="15.75" x14ac:dyDescent="0.25">
      <c r="A1118" s="1329"/>
      <c r="B1118" s="1346"/>
      <c r="C1118" s="1257"/>
      <c r="D1118" s="876" t="s">
        <v>9</v>
      </c>
      <c r="E1118" s="220">
        <f>E1129</f>
        <v>2076.5</v>
      </c>
      <c r="F1118" s="220">
        <f>F1129</f>
        <v>0</v>
      </c>
      <c r="G1118" s="220">
        <f>G1129</f>
        <v>0</v>
      </c>
      <c r="H1118" s="220">
        <f>H1129+H1122</f>
        <v>4538</v>
      </c>
      <c r="I1118" s="442">
        <f>(H1118/E1118)*100</f>
        <v>218.54081386949193</v>
      </c>
      <c r="J1118" s="1173"/>
      <c r="K1118" s="632"/>
      <c r="L1118" s="632"/>
      <c r="M1118" s="632"/>
      <c r="N1118" s="632"/>
      <c r="O1118" s="632"/>
    </row>
    <row r="1119" spans="1:15" ht="15.75" x14ac:dyDescent="0.25">
      <c r="A1119" s="1329"/>
      <c r="B1119" s="1346"/>
      <c r="C1119" s="1257"/>
      <c r="D1119" s="469" t="s">
        <v>10</v>
      </c>
      <c r="E1119" s="220">
        <f>E1123+E1126+E1130+E1133+E1139</f>
        <v>980</v>
      </c>
      <c r="F1119" s="220">
        <f>F1123+F1126+F1130+F1133+F1139</f>
        <v>980</v>
      </c>
      <c r="G1119" s="220">
        <f>G1123+G1126+G1130+G1133+G1139</f>
        <v>980</v>
      </c>
      <c r="H1119" s="220">
        <f>H1123+H1126+H1130+H1133+H1139</f>
        <v>20572.899999999998</v>
      </c>
      <c r="I1119" s="442">
        <f>(H1119/E1119)*100</f>
        <v>2099.2755102040815</v>
      </c>
      <c r="J1119" s="1173"/>
      <c r="K1119" s="632"/>
      <c r="L1119" s="632"/>
      <c r="M1119" s="632"/>
      <c r="N1119" s="632"/>
      <c r="O1119" s="632"/>
    </row>
    <row r="1120" spans="1:15" ht="15.75" x14ac:dyDescent="0.25">
      <c r="A1120" s="1325"/>
      <c r="B1120" s="1338"/>
      <c r="C1120" s="1258"/>
      <c r="D1120" s="469" t="s">
        <v>27</v>
      </c>
      <c r="E1120" s="220">
        <f>E1134</f>
        <v>2</v>
      </c>
      <c r="F1120" s="220">
        <f>F1134</f>
        <v>0</v>
      </c>
      <c r="G1120" s="220">
        <v>0</v>
      </c>
      <c r="H1120" s="220">
        <f>H1124</f>
        <v>1039.5</v>
      </c>
      <c r="I1120" s="442">
        <v>0</v>
      </c>
      <c r="J1120" s="1174"/>
      <c r="K1120" s="632"/>
      <c r="L1120" s="632"/>
      <c r="M1120" s="632"/>
      <c r="N1120" s="632"/>
      <c r="O1120" s="632"/>
    </row>
    <row r="1121" spans="1:15" ht="15.75" customHeight="1" x14ac:dyDescent="0.25">
      <c r="A1121" s="1329"/>
      <c r="B1121" s="1326" t="s">
        <v>746</v>
      </c>
      <c r="C1121" s="1332" t="s">
        <v>11</v>
      </c>
      <c r="D1121" s="592" t="s">
        <v>328</v>
      </c>
      <c r="E1121" s="52">
        <f>E1124+E1123</f>
        <v>500</v>
      </c>
      <c r="F1121" s="52">
        <f>F1123</f>
        <v>500</v>
      </c>
      <c r="G1121" s="52">
        <f>G1123</f>
        <v>500</v>
      </c>
      <c r="H1121" s="52">
        <f>H1123+H1124+H1122</f>
        <v>4515.8999999999996</v>
      </c>
      <c r="I1121" s="439">
        <f>H1121/E1121*100</f>
        <v>903.17999999999984</v>
      </c>
      <c r="J1121" s="1215" t="s">
        <v>1461</v>
      </c>
      <c r="K1121" s="632"/>
      <c r="L1121" s="632"/>
      <c r="M1121" s="632"/>
      <c r="N1121" s="632"/>
      <c r="O1121" s="632"/>
    </row>
    <row r="1122" spans="1:15" ht="15.75" customHeight="1" x14ac:dyDescent="0.25">
      <c r="A1122" s="1329"/>
      <c r="B1122" s="1330"/>
      <c r="C1122" s="1361"/>
      <c r="D1122" s="592" t="s">
        <v>9</v>
      </c>
      <c r="E1122" s="52">
        <v>0</v>
      </c>
      <c r="F1122" s="52">
        <v>0</v>
      </c>
      <c r="G1122" s="52">
        <v>0</v>
      </c>
      <c r="H1122" s="52">
        <v>2243.8000000000002</v>
      </c>
      <c r="I1122" s="439">
        <v>0</v>
      </c>
      <c r="J1122" s="1216"/>
      <c r="K1122" s="632"/>
      <c r="L1122" s="632"/>
      <c r="M1122" s="632"/>
      <c r="N1122" s="632"/>
      <c r="O1122" s="632"/>
    </row>
    <row r="1123" spans="1:15" ht="15.75" x14ac:dyDescent="0.25">
      <c r="A1123" s="1329"/>
      <c r="B1123" s="1330"/>
      <c r="C1123" s="1257"/>
      <c r="D1123" s="592" t="s">
        <v>10</v>
      </c>
      <c r="E1123" s="52">
        <v>500</v>
      </c>
      <c r="F1123" s="52">
        <v>500</v>
      </c>
      <c r="G1123" s="52">
        <v>500</v>
      </c>
      <c r="H1123" s="52">
        <v>1232.5999999999999</v>
      </c>
      <c r="I1123" s="439">
        <f>H1123/E1123*100</f>
        <v>246.51999999999998</v>
      </c>
      <c r="J1123" s="1257"/>
      <c r="K1123" s="632"/>
      <c r="L1123" s="632"/>
      <c r="M1123" s="632"/>
      <c r="N1123" s="632"/>
      <c r="O1123" s="632"/>
    </row>
    <row r="1124" spans="1:15" ht="16.5" customHeight="1" x14ac:dyDescent="0.25">
      <c r="A1124" s="1325"/>
      <c r="B1124" s="1327"/>
      <c r="C1124" s="1258"/>
      <c r="D1124" s="881" t="s">
        <v>27</v>
      </c>
      <c r="E1124" s="52">
        <v>0</v>
      </c>
      <c r="F1124" s="52">
        <v>0</v>
      </c>
      <c r="G1124" s="52">
        <v>0</v>
      </c>
      <c r="H1124" s="52">
        <v>1039.5</v>
      </c>
      <c r="I1124" s="439">
        <v>0</v>
      </c>
      <c r="J1124" s="1258"/>
      <c r="K1124" s="632"/>
      <c r="L1124" s="632"/>
      <c r="M1124" s="632"/>
      <c r="N1124" s="632"/>
      <c r="O1124" s="632"/>
    </row>
    <row r="1125" spans="1:15" ht="15.75" x14ac:dyDescent="0.25">
      <c r="A1125" s="1329"/>
      <c r="B1125" s="1358" t="s">
        <v>169</v>
      </c>
      <c r="C1125" s="1332" t="s">
        <v>201</v>
      </c>
      <c r="D1125" s="592" t="s">
        <v>328</v>
      </c>
      <c r="E1125" s="52">
        <f>E1126+E1127</f>
        <v>100</v>
      </c>
      <c r="F1125" s="52">
        <f>F1126</f>
        <v>100</v>
      </c>
      <c r="G1125" s="52">
        <f>G1126</f>
        <v>100</v>
      </c>
      <c r="H1125" s="52">
        <f>H1126+H1127</f>
        <v>226</v>
      </c>
      <c r="I1125" s="439">
        <f>H1125/E1125*100</f>
        <v>225.99999999999997</v>
      </c>
      <c r="J1125" s="1215" t="s">
        <v>1461</v>
      </c>
      <c r="K1125" s="632"/>
      <c r="L1125" s="632"/>
      <c r="M1125" s="632"/>
      <c r="N1125" s="632"/>
      <c r="O1125" s="632"/>
    </row>
    <row r="1126" spans="1:15" ht="15.75" x14ac:dyDescent="0.25">
      <c r="A1126" s="1329"/>
      <c r="B1126" s="1359"/>
      <c r="C1126" s="1333"/>
      <c r="D1126" s="624" t="s">
        <v>10</v>
      </c>
      <c r="E1126" s="52">
        <v>100</v>
      </c>
      <c r="F1126" s="52">
        <v>100</v>
      </c>
      <c r="G1126" s="52">
        <v>100</v>
      </c>
      <c r="H1126" s="52">
        <v>226</v>
      </c>
      <c r="I1126" s="439">
        <f>(H1126/E1126)*100</f>
        <v>225.99999999999997</v>
      </c>
      <c r="J1126" s="1257"/>
      <c r="K1126" s="632"/>
      <c r="L1126" s="632"/>
      <c r="M1126" s="632"/>
      <c r="N1126" s="632"/>
      <c r="O1126" s="632"/>
    </row>
    <row r="1127" spans="1:15" ht="14.25" customHeight="1" x14ac:dyDescent="0.25">
      <c r="A1127" s="1325"/>
      <c r="B1127" s="1360"/>
      <c r="C1127" s="1334"/>
      <c r="D1127" s="624" t="s">
        <v>27</v>
      </c>
      <c r="E1127" s="52">
        <v>0</v>
      </c>
      <c r="F1127" s="52">
        <v>0</v>
      </c>
      <c r="G1127" s="52">
        <v>0</v>
      </c>
      <c r="H1127" s="52">
        <v>0</v>
      </c>
      <c r="I1127" s="439">
        <v>0</v>
      </c>
      <c r="J1127" s="1258"/>
      <c r="K1127" s="632"/>
      <c r="L1127" s="632"/>
      <c r="M1127" s="632"/>
      <c r="N1127" s="632"/>
      <c r="O1127" s="632"/>
    </row>
    <row r="1128" spans="1:15" ht="15.75" customHeight="1" x14ac:dyDescent="0.25">
      <c r="A1128" s="1329"/>
      <c r="B1128" s="1331" t="s">
        <v>170</v>
      </c>
      <c r="C1128" s="882"/>
      <c r="D1128" s="592" t="s">
        <v>328</v>
      </c>
      <c r="E1128" s="52">
        <f>E1129+E1130</f>
        <v>2176.5</v>
      </c>
      <c r="F1128" s="52">
        <f>F1130</f>
        <v>100</v>
      </c>
      <c r="G1128" s="52">
        <f>G1130</f>
        <v>100</v>
      </c>
      <c r="H1128" s="52">
        <f>H1129+H1130</f>
        <v>3526.7999999999997</v>
      </c>
      <c r="I1128" s="439">
        <f>H1128/E1128*100</f>
        <v>162.03997243280494</v>
      </c>
      <c r="J1128" s="1215" t="s">
        <v>1461</v>
      </c>
      <c r="K1128" s="632"/>
      <c r="L1128" s="632"/>
      <c r="M1128" s="632"/>
      <c r="N1128" s="632"/>
      <c r="O1128" s="632"/>
    </row>
    <row r="1129" spans="1:15" ht="15.75" customHeight="1" x14ac:dyDescent="0.25">
      <c r="A1129" s="1329"/>
      <c r="B1129" s="1331"/>
      <c r="C1129" s="882"/>
      <c r="D1129" s="592" t="s">
        <v>9</v>
      </c>
      <c r="E1129" s="52">
        <v>2076.5</v>
      </c>
      <c r="F1129" s="52">
        <v>0</v>
      </c>
      <c r="G1129" s="52">
        <v>0</v>
      </c>
      <c r="H1129" s="52">
        <v>2294.1999999999998</v>
      </c>
      <c r="I1129" s="439">
        <f>(H1129/E1129)*100</f>
        <v>110.48398747893089</v>
      </c>
      <c r="J1129" s="1216"/>
      <c r="K1129" s="632"/>
      <c r="L1129" s="632"/>
      <c r="M1129" s="632"/>
      <c r="N1129" s="632"/>
      <c r="O1129" s="632"/>
    </row>
    <row r="1130" spans="1:15" ht="13.5" customHeight="1" x14ac:dyDescent="0.25">
      <c r="A1130" s="1329"/>
      <c r="B1130" s="1331"/>
      <c r="C1130" s="882" t="s">
        <v>201</v>
      </c>
      <c r="D1130" s="592" t="s">
        <v>10</v>
      </c>
      <c r="E1130" s="52">
        <v>100</v>
      </c>
      <c r="F1130" s="52">
        <v>100</v>
      </c>
      <c r="G1130" s="52">
        <v>100</v>
      </c>
      <c r="H1130" s="52">
        <v>1232.5999999999999</v>
      </c>
      <c r="I1130" s="439">
        <f>(H1130/E1130)*100</f>
        <v>1232.5999999999999</v>
      </c>
      <c r="J1130" s="1257"/>
      <c r="K1130" s="632"/>
      <c r="L1130" s="632"/>
      <c r="M1130" s="632"/>
      <c r="N1130" s="632"/>
      <c r="O1130" s="632"/>
    </row>
    <row r="1131" spans="1:15" ht="15.75" x14ac:dyDescent="0.25">
      <c r="A1131" s="1325"/>
      <c r="B1131" s="1347"/>
      <c r="C1131" s="883"/>
      <c r="D1131" s="624" t="s">
        <v>27</v>
      </c>
      <c r="E1131" s="52">
        <v>0</v>
      </c>
      <c r="F1131" s="52">
        <v>0</v>
      </c>
      <c r="G1131" s="52">
        <v>0</v>
      </c>
      <c r="H1131" s="52">
        <v>0</v>
      </c>
      <c r="I1131" s="439">
        <v>0</v>
      </c>
      <c r="J1131" s="1258"/>
      <c r="K1131" s="632"/>
      <c r="L1131" s="632"/>
      <c r="M1131" s="632"/>
      <c r="N1131" s="632"/>
      <c r="O1131" s="632"/>
    </row>
    <row r="1132" spans="1:15" ht="15.75" customHeight="1" x14ac:dyDescent="0.25">
      <c r="A1132" s="1329"/>
      <c r="B1132" s="1331" t="s">
        <v>171</v>
      </c>
      <c r="C1132" s="884"/>
      <c r="D1132" s="592" t="s">
        <v>328</v>
      </c>
      <c r="E1132" s="52">
        <f>E1133+E1134</f>
        <v>282</v>
      </c>
      <c r="F1132" s="52">
        <f>F1133</f>
        <v>280</v>
      </c>
      <c r="G1132" s="52">
        <v>280</v>
      </c>
      <c r="H1132" s="52">
        <f>H1133</f>
        <v>88.4</v>
      </c>
      <c r="I1132" s="439">
        <f>H1132/E1132*100</f>
        <v>31.347517730496456</v>
      </c>
      <c r="J1132" s="1215" t="s">
        <v>1475</v>
      </c>
      <c r="K1132" s="632"/>
      <c r="L1132" s="632"/>
      <c r="M1132" s="632"/>
      <c r="N1132" s="632"/>
      <c r="O1132" s="632"/>
    </row>
    <row r="1133" spans="1:15" ht="15.75" x14ac:dyDescent="0.25">
      <c r="A1133" s="1329"/>
      <c r="B1133" s="1331"/>
      <c r="C1133" s="884" t="s">
        <v>11</v>
      </c>
      <c r="D1133" s="592" t="s">
        <v>10</v>
      </c>
      <c r="E1133" s="52">
        <v>280</v>
      </c>
      <c r="F1133" s="52">
        <v>280</v>
      </c>
      <c r="G1133" s="52">
        <v>280</v>
      </c>
      <c r="H1133" s="52">
        <v>88.4</v>
      </c>
      <c r="I1133" s="439">
        <f>H1133/E1133*100</f>
        <v>31.571428571428573</v>
      </c>
      <c r="J1133" s="1257"/>
      <c r="K1133" s="632"/>
      <c r="L1133" s="632"/>
      <c r="M1133" s="632"/>
      <c r="N1133" s="632"/>
      <c r="O1133" s="632"/>
    </row>
    <row r="1134" spans="1:15" ht="22.5" customHeight="1" x14ac:dyDescent="0.25">
      <c r="A1134" s="1325"/>
      <c r="B1134" s="1347"/>
      <c r="C1134" s="885"/>
      <c r="D1134" s="624" t="s">
        <v>27</v>
      </c>
      <c r="E1134" s="52">
        <v>2</v>
      </c>
      <c r="F1134" s="52">
        <v>0</v>
      </c>
      <c r="G1134" s="52">
        <v>0</v>
      </c>
      <c r="H1134" s="52">
        <v>0</v>
      </c>
      <c r="I1134" s="439">
        <v>0</v>
      </c>
      <c r="J1134" s="1258"/>
      <c r="K1134" s="632"/>
      <c r="L1134" s="632"/>
      <c r="M1134" s="632"/>
      <c r="N1134" s="632"/>
      <c r="O1134" s="632"/>
    </row>
    <row r="1135" spans="1:15" ht="15.75" x14ac:dyDescent="0.25">
      <c r="A1135" s="1329"/>
      <c r="B1135" s="1331" t="s">
        <v>172</v>
      </c>
      <c r="C1135" s="884"/>
      <c r="D1135" s="624" t="s">
        <v>328</v>
      </c>
      <c r="E1135" s="52">
        <f>E1136+E1137</f>
        <v>0</v>
      </c>
      <c r="F1135" s="52">
        <v>0</v>
      </c>
      <c r="G1135" s="52">
        <v>0</v>
      </c>
      <c r="H1135" s="52">
        <f>H1136</f>
        <v>0</v>
      </c>
      <c r="I1135" s="439">
        <v>0</v>
      </c>
      <c r="J1135" s="1215" t="s">
        <v>1463</v>
      </c>
      <c r="K1135" s="632"/>
      <c r="L1135" s="632"/>
      <c r="M1135" s="632"/>
      <c r="N1135" s="632"/>
      <c r="O1135" s="632"/>
    </row>
    <row r="1136" spans="1:15" ht="15.75" x14ac:dyDescent="0.25">
      <c r="A1136" s="1329"/>
      <c r="B1136" s="1331"/>
      <c r="C1136" s="884" t="s">
        <v>201</v>
      </c>
      <c r="D1136" s="592" t="s">
        <v>10</v>
      </c>
      <c r="E1136" s="52">
        <v>0</v>
      </c>
      <c r="F1136" s="52">
        <v>0</v>
      </c>
      <c r="G1136" s="52">
        <v>0</v>
      </c>
      <c r="H1136" s="52">
        <v>0</v>
      </c>
      <c r="I1136" s="439">
        <v>0</v>
      </c>
      <c r="J1136" s="1257"/>
      <c r="K1136" s="632"/>
      <c r="L1136" s="632"/>
      <c r="M1136" s="632"/>
      <c r="N1136" s="632"/>
      <c r="O1136" s="632"/>
    </row>
    <row r="1137" spans="1:15" ht="17.25" customHeight="1" x14ac:dyDescent="0.25">
      <c r="A1137" s="1325"/>
      <c r="B1137" s="1347"/>
      <c r="C1137" s="885"/>
      <c r="D1137" s="592" t="s">
        <v>27</v>
      </c>
      <c r="E1137" s="52">
        <v>0</v>
      </c>
      <c r="F1137" s="52">
        <v>0</v>
      </c>
      <c r="G1137" s="52">
        <v>0</v>
      </c>
      <c r="H1137" s="52">
        <v>0</v>
      </c>
      <c r="I1137" s="439">
        <v>0</v>
      </c>
      <c r="J1137" s="1258"/>
      <c r="K1137" s="632"/>
      <c r="L1137" s="632"/>
      <c r="M1137" s="632"/>
      <c r="N1137" s="632"/>
      <c r="O1137" s="632"/>
    </row>
    <row r="1138" spans="1:15" ht="15.75" x14ac:dyDescent="0.25">
      <c r="A1138" s="1324"/>
      <c r="B1138" s="1357" t="s">
        <v>748</v>
      </c>
      <c r="C1138" s="886"/>
      <c r="D1138" s="592" t="s">
        <v>328</v>
      </c>
      <c r="E1138" s="52">
        <f>E1139</f>
        <v>0</v>
      </c>
      <c r="F1138" s="52">
        <f>F1139</f>
        <v>0</v>
      </c>
      <c r="G1138" s="52">
        <f>G1139</f>
        <v>0</v>
      </c>
      <c r="H1138" s="52">
        <f>H1139</f>
        <v>17793.3</v>
      </c>
      <c r="I1138" s="439">
        <v>0</v>
      </c>
      <c r="J1138" s="1215" t="s">
        <v>1461</v>
      </c>
      <c r="K1138" s="632"/>
      <c r="L1138" s="632"/>
      <c r="M1138" s="632"/>
      <c r="N1138" s="632"/>
      <c r="O1138" s="632"/>
    </row>
    <row r="1139" spans="1:15" ht="22.5" customHeight="1" x14ac:dyDescent="0.25">
      <c r="A1139" s="1325"/>
      <c r="B1139" s="1347"/>
      <c r="C1139" s="885" t="s">
        <v>201</v>
      </c>
      <c r="D1139" s="624" t="s">
        <v>10</v>
      </c>
      <c r="E1139" s="52">
        <v>0</v>
      </c>
      <c r="F1139" s="52">
        <v>0</v>
      </c>
      <c r="G1139" s="52">
        <v>0</v>
      </c>
      <c r="H1139" s="52">
        <v>17793.3</v>
      </c>
      <c r="I1139" s="439">
        <v>0</v>
      </c>
      <c r="J1139" s="1217"/>
      <c r="K1139" s="632"/>
      <c r="L1139" s="632"/>
      <c r="M1139" s="632"/>
      <c r="N1139" s="632"/>
      <c r="O1139" s="632"/>
    </row>
    <row r="1140" spans="1:15" ht="15.75" customHeight="1" x14ac:dyDescent="0.25">
      <c r="A1140" s="1329" t="s">
        <v>46</v>
      </c>
      <c r="B1140" s="1337" t="s">
        <v>173</v>
      </c>
      <c r="C1140" s="887"/>
      <c r="D1140" s="876" t="s">
        <v>328</v>
      </c>
      <c r="E1140" s="220">
        <f>E1141</f>
        <v>100</v>
      </c>
      <c r="F1140" s="220">
        <f>F1141</f>
        <v>100</v>
      </c>
      <c r="G1140" s="220">
        <f>G1141</f>
        <v>100</v>
      </c>
      <c r="H1140" s="220">
        <f>H1141</f>
        <v>0</v>
      </c>
      <c r="I1140" s="442">
        <v>0</v>
      </c>
      <c r="J1140" s="1172" t="s">
        <v>1468</v>
      </c>
      <c r="K1140" s="632"/>
      <c r="L1140" s="632"/>
      <c r="M1140" s="632"/>
      <c r="N1140" s="632"/>
      <c r="O1140" s="632"/>
    </row>
    <row r="1141" spans="1:15" ht="26.25" customHeight="1" x14ac:dyDescent="0.25">
      <c r="A1141" s="1325"/>
      <c r="B1141" s="1343"/>
      <c r="C1141" s="888" t="s">
        <v>11</v>
      </c>
      <c r="D1141" s="469" t="s">
        <v>10</v>
      </c>
      <c r="E1141" s="220">
        <f>E1143+E1144</f>
        <v>100</v>
      </c>
      <c r="F1141" s="220">
        <f>F1143</f>
        <v>100</v>
      </c>
      <c r="G1141" s="220">
        <f>G1143</f>
        <v>100</v>
      </c>
      <c r="H1141" s="220">
        <f>H1143+H1144</f>
        <v>0</v>
      </c>
      <c r="I1141" s="442">
        <v>0</v>
      </c>
      <c r="J1141" s="1174"/>
      <c r="K1141" s="632"/>
      <c r="L1141" s="632"/>
      <c r="M1141" s="632"/>
      <c r="N1141" s="632"/>
      <c r="O1141" s="632"/>
    </row>
    <row r="1142" spans="1:15" ht="15.75" x14ac:dyDescent="0.25">
      <c r="A1142" s="1329"/>
      <c r="B1142" s="1330" t="s">
        <v>174</v>
      </c>
      <c r="C1142" s="889"/>
      <c r="D1142" s="592" t="s">
        <v>328</v>
      </c>
      <c r="E1142" s="52">
        <f>E1143</f>
        <v>100</v>
      </c>
      <c r="F1142" s="52">
        <f>F1143</f>
        <v>100</v>
      </c>
      <c r="G1142" s="52">
        <v>100</v>
      </c>
      <c r="H1142" s="52">
        <v>0</v>
      </c>
      <c r="I1142" s="439">
        <v>0</v>
      </c>
      <c r="J1142" s="1215" t="s">
        <v>1467</v>
      </c>
      <c r="K1142" s="632"/>
      <c r="L1142" s="632"/>
      <c r="M1142" s="632"/>
      <c r="N1142" s="632"/>
      <c r="O1142" s="632"/>
    </row>
    <row r="1143" spans="1:15" ht="21.75" customHeight="1" x14ac:dyDescent="0.25">
      <c r="A1143" s="1325"/>
      <c r="B1143" s="1327"/>
      <c r="C1143" s="890" t="s">
        <v>11</v>
      </c>
      <c r="D1143" s="624" t="s">
        <v>10</v>
      </c>
      <c r="E1143" s="52">
        <v>100</v>
      </c>
      <c r="F1143" s="52">
        <v>100</v>
      </c>
      <c r="G1143" s="52">
        <v>100</v>
      </c>
      <c r="H1143" s="52">
        <v>0</v>
      </c>
      <c r="I1143" s="439">
        <v>0</v>
      </c>
      <c r="J1143" s="1217"/>
      <c r="K1143" s="632"/>
      <c r="L1143" s="632"/>
      <c r="M1143" s="632"/>
      <c r="N1143" s="632"/>
      <c r="O1143" s="632"/>
    </row>
    <row r="1144" spans="1:15" ht="44.25" customHeight="1" x14ac:dyDescent="0.25">
      <c r="A1144" s="880"/>
      <c r="B1144" s="891" t="s">
        <v>175</v>
      </c>
      <c r="C1144" s="892" t="s">
        <v>11</v>
      </c>
      <c r="D1144" s="624" t="s">
        <v>10</v>
      </c>
      <c r="E1144" s="52">
        <v>0</v>
      </c>
      <c r="F1144" s="52">
        <v>0</v>
      </c>
      <c r="G1144" s="52">
        <v>0</v>
      </c>
      <c r="H1144" s="52">
        <v>0</v>
      </c>
      <c r="I1144" s="439">
        <v>0</v>
      </c>
      <c r="J1144" s="620" t="s">
        <v>1467</v>
      </c>
      <c r="K1144" s="632"/>
      <c r="L1144" s="632"/>
      <c r="M1144" s="632"/>
      <c r="N1144" s="632"/>
      <c r="O1144" s="632"/>
    </row>
    <row r="1145" spans="1:15" ht="15.75" customHeight="1" x14ac:dyDescent="0.25">
      <c r="A1145" s="1324" t="s">
        <v>47</v>
      </c>
      <c r="B1145" s="1336" t="s">
        <v>176</v>
      </c>
      <c r="C1145" s="1262" t="s">
        <v>11</v>
      </c>
      <c r="D1145" s="876" t="s">
        <v>328</v>
      </c>
      <c r="E1145" s="220">
        <f>E1147+E1149</f>
        <v>90</v>
      </c>
      <c r="F1145" s="220">
        <f>F1146</f>
        <v>90</v>
      </c>
      <c r="G1145" s="220">
        <f>G1146</f>
        <v>90</v>
      </c>
      <c r="H1145" s="220">
        <f>H1147+H1149</f>
        <v>0</v>
      </c>
      <c r="I1145" s="442">
        <v>0</v>
      </c>
      <c r="J1145" s="1172" t="s">
        <v>1469</v>
      </c>
      <c r="K1145" s="632"/>
      <c r="L1145" s="632"/>
      <c r="M1145" s="632"/>
      <c r="N1145" s="632"/>
      <c r="O1145" s="632"/>
    </row>
    <row r="1146" spans="1:15" ht="39.75" customHeight="1" x14ac:dyDescent="0.25">
      <c r="A1146" s="1325"/>
      <c r="B1146" s="1343"/>
      <c r="C1146" s="1264"/>
      <c r="D1146" s="469" t="s">
        <v>10</v>
      </c>
      <c r="E1146" s="220">
        <f>E1147+E1149</f>
        <v>90</v>
      </c>
      <c r="F1146" s="220">
        <f>F1147</f>
        <v>90</v>
      </c>
      <c r="G1146" s="220">
        <f>G1147+G1149</f>
        <v>90</v>
      </c>
      <c r="H1146" s="220">
        <f>H1147+H1149</f>
        <v>0</v>
      </c>
      <c r="I1146" s="442">
        <v>0</v>
      </c>
      <c r="J1146" s="1174"/>
      <c r="K1146" s="632"/>
      <c r="L1146" s="632"/>
      <c r="M1146" s="632"/>
      <c r="N1146" s="632"/>
      <c r="O1146" s="632"/>
    </row>
    <row r="1147" spans="1:15" ht="25.5" x14ac:dyDescent="0.25">
      <c r="A1147" s="893"/>
      <c r="B1147" s="891" t="s">
        <v>749</v>
      </c>
      <c r="C1147" s="892" t="s">
        <v>11</v>
      </c>
      <c r="D1147" s="624" t="s">
        <v>10</v>
      </c>
      <c r="E1147" s="52">
        <v>90</v>
      </c>
      <c r="F1147" s="52">
        <v>90</v>
      </c>
      <c r="G1147" s="52">
        <v>90</v>
      </c>
      <c r="H1147" s="52">
        <v>0</v>
      </c>
      <c r="I1147" s="439">
        <v>0</v>
      </c>
      <c r="J1147" s="597" t="s">
        <v>1387</v>
      </c>
      <c r="K1147" s="632"/>
      <c r="L1147" s="632"/>
      <c r="M1147" s="632"/>
      <c r="N1147" s="632"/>
      <c r="O1147" s="632"/>
    </row>
    <row r="1148" spans="1:15" ht="15.75" x14ac:dyDescent="0.25">
      <c r="A1148" s="1324"/>
      <c r="B1148" s="1326" t="s">
        <v>177</v>
      </c>
      <c r="C1148" s="1265" t="s">
        <v>11</v>
      </c>
      <c r="D1148" s="592" t="s">
        <v>328</v>
      </c>
      <c r="E1148" s="52">
        <v>0</v>
      </c>
      <c r="F1148" s="52">
        <v>0</v>
      </c>
      <c r="G1148" s="52">
        <v>0</v>
      </c>
      <c r="H1148" s="52">
        <v>0</v>
      </c>
      <c r="I1148" s="439">
        <v>0</v>
      </c>
      <c r="J1148" s="1355" t="s">
        <v>1387</v>
      </c>
      <c r="K1148" s="632"/>
      <c r="L1148" s="632"/>
      <c r="M1148" s="632"/>
      <c r="N1148" s="632"/>
      <c r="O1148" s="632"/>
    </row>
    <row r="1149" spans="1:15" ht="24.75" customHeight="1" x14ac:dyDescent="0.25">
      <c r="A1149" s="1325"/>
      <c r="B1149" s="1327"/>
      <c r="C1149" s="1266"/>
      <c r="D1149" s="592" t="s">
        <v>10</v>
      </c>
      <c r="E1149" s="52">
        <v>0</v>
      </c>
      <c r="F1149" s="52">
        <v>0</v>
      </c>
      <c r="G1149" s="52">
        <v>0</v>
      </c>
      <c r="H1149" s="52">
        <v>0</v>
      </c>
      <c r="I1149" s="439">
        <v>0</v>
      </c>
      <c r="J1149" s="1356"/>
      <c r="K1149" s="632"/>
      <c r="L1149" s="632"/>
      <c r="M1149" s="632"/>
      <c r="N1149" s="632"/>
      <c r="O1149" s="632"/>
    </row>
    <row r="1150" spans="1:15" ht="15.75" customHeight="1" x14ac:dyDescent="0.25">
      <c r="A1150" s="1324" t="s">
        <v>120</v>
      </c>
      <c r="B1150" s="1259" t="s">
        <v>178</v>
      </c>
      <c r="C1150" s="1262" t="s">
        <v>201</v>
      </c>
      <c r="D1150" s="876" t="s">
        <v>328</v>
      </c>
      <c r="E1150" s="220">
        <f>E1151+E1152</f>
        <v>312</v>
      </c>
      <c r="F1150" s="220">
        <f>F1151</f>
        <v>310</v>
      </c>
      <c r="G1150" s="220">
        <f>G1151</f>
        <v>310</v>
      </c>
      <c r="H1150" s="220">
        <f>H1151+H1152</f>
        <v>51.5</v>
      </c>
      <c r="I1150" s="442">
        <f>H1150/E1150*100</f>
        <v>16.506410256410255</v>
      </c>
      <c r="J1150" s="1172" t="s">
        <v>1543</v>
      </c>
      <c r="K1150" s="632"/>
      <c r="L1150" s="632"/>
      <c r="M1150" s="632"/>
      <c r="N1150" s="632"/>
      <c r="O1150" s="632"/>
    </row>
    <row r="1151" spans="1:15" ht="15.75" x14ac:dyDescent="0.25">
      <c r="A1151" s="1329"/>
      <c r="B1151" s="1260"/>
      <c r="C1151" s="1263"/>
      <c r="D1151" s="469" t="s">
        <v>10</v>
      </c>
      <c r="E1151" s="220">
        <f>E1154+E1156+E1158</f>
        <v>310</v>
      </c>
      <c r="F1151" s="220">
        <f>F1154</f>
        <v>310</v>
      </c>
      <c r="G1151" s="220">
        <f>G1154</f>
        <v>310</v>
      </c>
      <c r="H1151" s="220">
        <f>H1154</f>
        <v>51.5</v>
      </c>
      <c r="I1151" s="442">
        <f>(H1151/E1151)*100</f>
        <v>16.612903225806452</v>
      </c>
      <c r="J1151" s="1344"/>
      <c r="K1151" s="632"/>
      <c r="L1151" s="632"/>
      <c r="M1151" s="632"/>
      <c r="N1151" s="632"/>
      <c r="O1151" s="632"/>
    </row>
    <row r="1152" spans="1:15" ht="35.25" customHeight="1" x14ac:dyDescent="0.25">
      <c r="A1152" s="1325"/>
      <c r="B1152" s="1261"/>
      <c r="C1152" s="1264"/>
      <c r="D1152" s="469" t="s">
        <v>27</v>
      </c>
      <c r="E1152" s="220">
        <f>E1155+E1157+E1159</f>
        <v>2</v>
      </c>
      <c r="F1152" s="220">
        <f>F1155</f>
        <v>0</v>
      </c>
      <c r="G1152" s="220">
        <v>0</v>
      </c>
      <c r="H1152" s="220">
        <f>H1155</f>
        <v>0</v>
      </c>
      <c r="I1152" s="442">
        <v>0</v>
      </c>
      <c r="J1152" s="1345"/>
      <c r="K1152" s="632"/>
      <c r="L1152" s="632"/>
      <c r="M1152" s="632"/>
      <c r="N1152" s="632"/>
      <c r="O1152" s="632"/>
    </row>
    <row r="1153" spans="1:15" ht="15.75" x14ac:dyDescent="0.25">
      <c r="A1153" s="1324"/>
      <c r="B1153" s="1326" t="s">
        <v>179</v>
      </c>
      <c r="C1153" s="1265" t="s">
        <v>201</v>
      </c>
      <c r="D1153" s="592" t="s">
        <v>328</v>
      </c>
      <c r="E1153" s="52">
        <f>E1154+E1155</f>
        <v>312</v>
      </c>
      <c r="F1153" s="52">
        <f>F1154</f>
        <v>310</v>
      </c>
      <c r="G1153" s="52">
        <f>G1154</f>
        <v>310</v>
      </c>
      <c r="H1153" s="52">
        <f>H1154</f>
        <v>51.5</v>
      </c>
      <c r="I1153" s="439">
        <f>H1153/E1153*100</f>
        <v>16.506410256410255</v>
      </c>
      <c r="J1153" s="1216" t="s">
        <v>1387</v>
      </c>
      <c r="K1153" s="632"/>
      <c r="L1153" s="632"/>
      <c r="M1153" s="632"/>
      <c r="N1153" s="632"/>
      <c r="O1153" s="632"/>
    </row>
    <row r="1154" spans="1:15" ht="15.75" x14ac:dyDescent="0.25">
      <c r="A1154" s="1329"/>
      <c r="B1154" s="1330"/>
      <c r="C1154" s="1267"/>
      <c r="D1154" s="592" t="s">
        <v>10</v>
      </c>
      <c r="E1154" s="52">
        <v>310</v>
      </c>
      <c r="F1154" s="52">
        <v>310</v>
      </c>
      <c r="G1154" s="52">
        <v>310</v>
      </c>
      <c r="H1154" s="52">
        <v>51.5</v>
      </c>
      <c r="I1154" s="439">
        <f>H1154/E1154*100</f>
        <v>16.612903225806452</v>
      </c>
      <c r="J1154" s="1216"/>
      <c r="K1154" s="632"/>
      <c r="L1154" s="632"/>
      <c r="M1154" s="632"/>
      <c r="N1154" s="632"/>
      <c r="O1154" s="632"/>
    </row>
    <row r="1155" spans="1:15" ht="24" customHeight="1" x14ac:dyDescent="0.25">
      <c r="A1155" s="1325"/>
      <c r="B1155" s="1327"/>
      <c r="C1155" s="1266"/>
      <c r="D1155" s="624" t="s">
        <v>27</v>
      </c>
      <c r="E1155" s="52">
        <v>2</v>
      </c>
      <c r="F1155" s="52">
        <v>0</v>
      </c>
      <c r="G1155" s="52">
        <v>0</v>
      </c>
      <c r="H1155" s="52">
        <v>0</v>
      </c>
      <c r="I1155" s="439">
        <v>0</v>
      </c>
      <c r="J1155" s="1217"/>
      <c r="K1155" s="632"/>
      <c r="L1155" s="632"/>
      <c r="M1155" s="632"/>
      <c r="N1155" s="632"/>
      <c r="O1155" s="632"/>
    </row>
    <row r="1156" spans="1:15" ht="15.75" x14ac:dyDescent="0.25">
      <c r="A1156" s="1329"/>
      <c r="B1156" s="1330" t="s">
        <v>180</v>
      </c>
      <c r="C1156" s="1265"/>
      <c r="D1156" s="592" t="s">
        <v>10</v>
      </c>
      <c r="E1156" s="52">
        <v>0</v>
      </c>
      <c r="F1156" s="52">
        <v>0</v>
      </c>
      <c r="G1156" s="52">
        <v>0</v>
      </c>
      <c r="H1156" s="52">
        <v>0</v>
      </c>
      <c r="I1156" s="52">
        <v>0</v>
      </c>
      <c r="J1156" s="1215" t="s">
        <v>1463</v>
      </c>
      <c r="K1156" s="632"/>
      <c r="L1156" s="632"/>
      <c r="M1156" s="632"/>
      <c r="N1156" s="632"/>
      <c r="O1156" s="632"/>
    </row>
    <row r="1157" spans="1:15" ht="16.5" customHeight="1" x14ac:dyDescent="0.25">
      <c r="A1157" s="1329"/>
      <c r="B1157" s="1330"/>
      <c r="C1157" s="1266"/>
      <c r="D1157" s="592" t="s">
        <v>27</v>
      </c>
      <c r="E1157" s="52">
        <v>0</v>
      </c>
      <c r="F1157" s="52">
        <v>0</v>
      </c>
      <c r="G1157" s="52">
        <v>0</v>
      </c>
      <c r="H1157" s="52">
        <v>0</v>
      </c>
      <c r="I1157" s="52">
        <v>0</v>
      </c>
      <c r="J1157" s="1217"/>
      <c r="K1157" s="632"/>
      <c r="L1157" s="632"/>
      <c r="M1157" s="632"/>
      <c r="N1157" s="632"/>
      <c r="O1157" s="632"/>
    </row>
    <row r="1158" spans="1:15" ht="15.75" x14ac:dyDescent="0.25">
      <c r="A1158" s="1324"/>
      <c r="B1158" s="1326" t="s">
        <v>181</v>
      </c>
      <c r="C1158" s="1265" t="s">
        <v>11</v>
      </c>
      <c r="D1158" s="592" t="s">
        <v>10</v>
      </c>
      <c r="E1158" s="52">
        <v>0</v>
      </c>
      <c r="F1158" s="52">
        <v>0</v>
      </c>
      <c r="G1158" s="52">
        <v>0</v>
      </c>
      <c r="H1158" s="52">
        <v>0</v>
      </c>
      <c r="I1158" s="52">
        <v>0</v>
      </c>
      <c r="J1158" s="1215" t="s">
        <v>1463</v>
      </c>
      <c r="K1158" s="632"/>
      <c r="L1158" s="632"/>
      <c r="M1158" s="632"/>
      <c r="N1158" s="632"/>
      <c r="O1158" s="632"/>
    </row>
    <row r="1159" spans="1:15" ht="18" customHeight="1" x14ac:dyDescent="0.25">
      <c r="A1159" s="1325"/>
      <c r="B1159" s="1327"/>
      <c r="C1159" s="1266"/>
      <c r="D1159" s="592" t="s">
        <v>27</v>
      </c>
      <c r="E1159" s="52">
        <v>0</v>
      </c>
      <c r="F1159" s="52">
        <v>0</v>
      </c>
      <c r="G1159" s="52">
        <v>0</v>
      </c>
      <c r="H1159" s="52">
        <v>0</v>
      </c>
      <c r="I1159" s="52">
        <v>0</v>
      </c>
      <c r="J1159" s="1217"/>
      <c r="K1159" s="632"/>
      <c r="L1159" s="632"/>
      <c r="M1159" s="632"/>
      <c r="N1159" s="632"/>
      <c r="O1159" s="632"/>
    </row>
    <row r="1160" spans="1:15" ht="15.75" customHeight="1" x14ac:dyDescent="0.25">
      <c r="A1160" s="1329" t="s">
        <v>491</v>
      </c>
      <c r="B1160" s="1337" t="s">
        <v>182</v>
      </c>
      <c r="C1160" s="1262" t="s">
        <v>201</v>
      </c>
      <c r="D1160" s="876" t="s">
        <v>328</v>
      </c>
      <c r="E1160" s="220">
        <f>E1161+E1162</f>
        <v>402</v>
      </c>
      <c r="F1160" s="220">
        <f>F1161</f>
        <v>400</v>
      </c>
      <c r="G1160" s="220">
        <f>G1161</f>
        <v>400</v>
      </c>
      <c r="H1160" s="220">
        <f>H1161</f>
        <v>15.4</v>
      </c>
      <c r="I1160" s="442">
        <f>H1160/E1160*100</f>
        <v>3.8308457711442783</v>
      </c>
      <c r="J1160" s="1172" t="s">
        <v>1543</v>
      </c>
      <c r="K1160" s="632"/>
      <c r="L1160" s="632"/>
      <c r="M1160" s="632"/>
      <c r="N1160" s="632"/>
      <c r="O1160" s="632"/>
    </row>
    <row r="1161" spans="1:15" ht="15.75" x14ac:dyDescent="0.25">
      <c r="A1161" s="1329"/>
      <c r="B1161" s="1346"/>
      <c r="C1161" s="1263"/>
      <c r="D1161" s="469" t="s">
        <v>10</v>
      </c>
      <c r="E1161" s="220">
        <f>E1164+E1166</f>
        <v>400</v>
      </c>
      <c r="F1161" s="220">
        <f>F1164+F1166</f>
        <v>400</v>
      </c>
      <c r="G1161" s="220">
        <f>G1164+G1166</f>
        <v>400</v>
      </c>
      <c r="H1161" s="220">
        <f>H1164</f>
        <v>15.4</v>
      </c>
      <c r="I1161" s="442">
        <f>H1161/E1161*100</f>
        <v>3.85</v>
      </c>
      <c r="J1161" s="1344"/>
      <c r="K1161" s="632"/>
      <c r="L1161" s="632"/>
      <c r="M1161" s="632"/>
      <c r="N1161" s="632"/>
      <c r="O1161" s="632"/>
    </row>
    <row r="1162" spans="1:15" ht="39" customHeight="1" x14ac:dyDescent="0.25">
      <c r="A1162" s="1325"/>
      <c r="B1162" s="1343"/>
      <c r="C1162" s="1264"/>
      <c r="D1162" s="469" t="s">
        <v>27</v>
      </c>
      <c r="E1162" s="220">
        <f>E1165+E1167</f>
        <v>2</v>
      </c>
      <c r="F1162" s="220">
        <f>F1165</f>
        <v>0</v>
      </c>
      <c r="G1162" s="220">
        <v>0</v>
      </c>
      <c r="H1162" s="220">
        <f>H1165+H1167</f>
        <v>0</v>
      </c>
      <c r="I1162" s="894">
        <v>0</v>
      </c>
      <c r="J1162" s="1345"/>
      <c r="K1162" s="632"/>
      <c r="L1162" s="632"/>
      <c r="M1162" s="632"/>
      <c r="N1162" s="632"/>
      <c r="O1162" s="632"/>
    </row>
    <row r="1163" spans="1:15" ht="15.75" customHeight="1" x14ac:dyDescent="0.25">
      <c r="A1163" s="1329"/>
      <c r="B1163" s="1330" t="s">
        <v>183</v>
      </c>
      <c r="C1163" s="1265" t="s">
        <v>201</v>
      </c>
      <c r="D1163" s="592" t="s">
        <v>328</v>
      </c>
      <c r="E1163" s="52">
        <f>E1164+E1165</f>
        <v>262</v>
      </c>
      <c r="F1163" s="52">
        <f>F1164</f>
        <v>260</v>
      </c>
      <c r="G1163" s="52">
        <f>G1164</f>
        <v>260</v>
      </c>
      <c r="H1163" s="52">
        <f>H1164</f>
        <v>15.4</v>
      </c>
      <c r="I1163" s="439">
        <f>H1163/E1163*100</f>
        <v>5.8778625954198471</v>
      </c>
      <c r="J1163" s="1215" t="s">
        <v>1470</v>
      </c>
      <c r="K1163" s="632"/>
      <c r="L1163" s="632"/>
      <c r="M1163" s="632"/>
      <c r="N1163" s="632"/>
      <c r="O1163" s="632"/>
    </row>
    <row r="1164" spans="1:15" ht="15.75" customHeight="1" x14ac:dyDescent="0.25">
      <c r="A1164" s="1329"/>
      <c r="B1164" s="1330"/>
      <c r="C1164" s="1267"/>
      <c r="D1164" s="592" t="s">
        <v>10</v>
      </c>
      <c r="E1164" s="52">
        <v>260</v>
      </c>
      <c r="F1164" s="52">
        <v>260</v>
      </c>
      <c r="G1164" s="52">
        <v>260</v>
      </c>
      <c r="H1164" s="52">
        <v>15.4</v>
      </c>
      <c r="I1164" s="439">
        <f>H1164/E1164*100</f>
        <v>5.9230769230769234</v>
      </c>
      <c r="J1164" s="1257"/>
      <c r="K1164" s="632"/>
      <c r="L1164" s="632"/>
      <c r="M1164" s="632"/>
      <c r="N1164" s="632"/>
      <c r="O1164" s="632"/>
    </row>
    <row r="1165" spans="1:15" ht="25.5" customHeight="1" x14ac:dyDescent="0.25">
      <c r="A1165" s="1325"/>
      <c r="B1165" s="1347"/>
      <c r="C1165" s="1266"/>
      <c r="D1165" s="592" t="s">
        <v>27</v>
      </c>
      <c r="E1165" s="52">
        <v>2</v>
      </c>
      <c r="F1165" s="52">
        <v>0</v>
      </c>
      <c r="G1165" s="52">
        <v>0</v>
      </c>
      <c r="H1165" s="52">
        <v>0</v>
      </c>
      <c r="I1165" s="439">
        <v>0</v>
      </c>
      <c r="J1165" s="1258"/>
      <c r="K1165" s="632"/>
      <c r="L1165" s="632"/>
      <c r="M1165" s="632"/>
      <c r="N1165" s="632"/>
      <c r="O1165" s="632"/>
    </row>
    <row r="1166" spans="1:15" ht="15.75" customHeight="1" x14ac:dyDescent="0.25">
      <c r="A1166" s="1329"/>
      <c r="B1166" s="1330" t="s">
        <v>184</v>
      </c>
      <c r="C1166" s="1265" t="s">
        <v>201</v>
      </c>
      <c r="D1166" s="624" t="s">
        <v>10</v>
      </c>
      <c r="E1166" s="52">
        <v>140</v>
      </c>
      <c r="F1166" s="52">
        <v>140</v>
      </c>
      <c r="G1166" s="52">
        <v>140</v>
      </c>
      <c r="H1166" s="52">
        <v>0</v>
      </c>
      <c r="I1166" s="439">
        <f>H1166/E1166*100</f>
        <v>0</v>
      </c>
      <c r="J1166" s="1215" t="s">
        <v>1463</v>
      </c>
      <c r="K1166" s="632"/>
      <c r="L1166" s="632"/>
      <c r="M1166" s="632"/>
      <c r="N1166" s="632"/>
      <c r="O1166" s="632"/>
    </row>
    <row r="1167" spans="1:15" ht="21.75" customHeight="1" x14ac:dyDescent="0.25">
      <c r="A1167" s="1329"/>
      <c r="B1167" s="1330"/>
      <c r="C1167" s="1266"/>
      <c r="D1167" s="624" t="s">
        <v>27</v>
      </c>
      <c r="E1167" s="52">
        <v>0</v>
      </c>
      <c r="F1167" s="52">
        <v>0</v>
      </c>
      <c r="G1167" s="52">
        <v>0</v>
      </c>
      <c r="H1167" s="52">
        <v>0</v>
      </c>
      <c r="I1167" s="439">
        <v>0</v>
      </c>
      <c r="J1167" s="1217"/>
      <c r="K1167" s="632"/>
      <c r="L1167" s="632"/>
      <c r="M1167" s="632"/>
      <c r="N1167" s="632"/>
      <c r="O1167" s="632"/>
    </row>
    <row r="1168" spans="1:15" ht="15.75" customHeight="1" x14ac:dyDescent="0.25">
      <c r="A1168" s="1324" t="s">
        <v>282</v>
      </c>
      <c r="B1168" s="1336" t="s">
        <v>185</v>
      </c>
      <c r="C1168" s="895"/>
      <c r="D1168" s="876" t="s">
        <v>328</v>
      </c>
      <c r="E1168" s="220">
        <f>E1170+E1169</f>
        <v>1220</v>
      </c>
      <c r="F1168" s="220">
        <f>F1173+F1176</f>
        <v>1220</v>
      </c>
      <c r="G1168" s="220">
        <f>G1173+G1176</f>
        <v>1220</v>
      </c>
      <c r="H1168" s="220">
        <f>H1172+H1176+H1173</f>
        <v>1226.01</v>
      </c>
      <c r="I1168" s="442">
        <f>H1168/E1168*100</f>
        <v>100.49262295081967</v>
      </c>
      <c r="J1168" s="1172" t="s">
        <v>1471</v>
      </c>
      <c r="K1168" s="632"/>
      <c r="L1168" s="632"/>
      <c r="M1168" s="632"/>
      <c r="N1168" s="632"/>
      <c r="O1168" s="632"/>
    </row>
    <row r="1169" spans="1:15" ht="15.75" x14ac:dyDescent="0.25">
      <c r="A1169" s="1329"/>
      <c r="B1169" s="1337"/>
      <c r="C1169" s="896" t="s">
        <v>201</v>
      </c>
      <c r="D1169" s="469" t="s">
        <v>10</v>
      </c>
      <c r="E1169" s="220">
        <f>E1173+E1176</f>
        <v>1220</v>
      </c>
      <c r="F1169" s="220">
        <f>F1176+F1173</f>
        <v>1220</v>
      </c>
      <c r="G1169" s="220">
        <f>G1176+G1173</f>
        <v>1220</v>
      </c>
      <c r="H1169" s="220">
        <f>H1176+H1173</f>
        <v>1226.01</v>
      </c>
      <c r="I1169" s="442">
        <f>(H1169/E1169)*100</f>
        <v>100.49262295081967</v>
      </c>
      <c r="J1169" s="1344"/>
      <c r="K1169" s="632"/>
      <c r="L1169" s="632"/>
      <c r="M1169" s="632"/>
      <c r="N1169" s="632"/>
      <c r="O1169" s="632"/>
    </row>
    <row r="1170" spans="1:15" ht="18" customHeight="1" x14ac:dyDescent="0.25">
      <c r="A1170" s="1325"/>
      <c r="B1170" s="1343"/>
      <c r="C1170" s="897"/>
      <c r="D1170" s="469" t="s">
        <v>27</v>
      </c>
      <c r="E1170" s="220">
        <f>E1174+E1177+E1179</f>
        <v>0</v>
      </c>
      <c r="F1170" s="220">
        <v>0</v>
      </c>
      <c r="G1170" s="220">
        <v>0</v>
      </c>
      <c r="H1170" s="220">
        <v>0</v>
      </c>
      <c r="I1170" s="220">
        <v>0</v>
      </c>
      <c r="J1170" s="1345"/>
      <c r="K1170" s="632"/>
      <c r="L1170" s="632"/>
      <c r="M1170" s="632"/>
      <c r="N1170" s="632"/>
      <c r="O1170" s="632"/>
    </row>
    <row r="1171" spans="1:15" ht="15.75" x14ac:dyDescent="0.25">
      <c r="A1171" s="1324"/>
      <c r="B1171" s="1326" t="s">
        <v>186</v>
      </c>
      <c r="C1171" s="1352" t="s">
        <v>201</v>
      </c>
      <c r="D1171" s="592" t="s">
        <v>328</v>
      </c>
      <c r="E1171" s="52">
        <f>E1173</f>
        <v>500</v>
      </c>
      <c r="F1171" s="52">
        <f>F1173</f>
        <v>500</v>
      </c>
      <c r="G1171" s="52">
        <f>G1172+G1173</f>
        <v>500</v>
      </c>
      <c r="H1171" s="52">
        <f>H1172+H1173</f>
        <v>23.8</v>
      </c>
      <c r="I1171" s="52">
        <f>H1171/E1171*100</f>
        <v>4.7600000000000007</v>
      </c>
      <c r="J1171" s="1215" t="s">
        <v>1470</v>
      </c>
      <c r="K1171" s="632"/>
      <c r="L1171" s="632"/>
      <c r="M1171" s="632"/>
      <c r="N1171" s="632"/>
      <c r="O1171" s="632"/>
    </row>
    <row r="1172" spans="1:15" ht="15.75" customHeight="1" x14ac:dyDescent="0.25">
      <c r="A1172" s="1350"/>
      <c r="B1172" s="1348"/>
      <c r="C1172" s="1353"/>
      <c r="D1172" s="592" t="s">
        <v>9</v>
      </c>
      <c r="E1172" s="52">
        <v>0</v>
      </c>
      <c r="F1172" s="52">
        <v>0</v>
      </c>
      <c r="G1172" s="52">
        <v>0</v>
      </c>
      <c r="H1172" s="52">
        <v>0</v>
      </c>
      <c r="I1172" s="439">
        <v>0</v>
      </c>
      <c r="J1172" s="1216"/>
      <c r="K1172" s="632"/>
      <c r="L1172" s="632"/>
      <c r="M1172" s="632"/>
      <c r="N1172" s="632"/>
      <c r="O1172" s="632"/>
    </row>
    <row r="1173" spans="1:15" ht="15.75" x14ac:dyDescent="0.25">
      <c r="A1173" s="1350"/>
      <c r="B1173" s="1348"/>
      <c r="C1173" s="1353"/>
      <c r="D1173" s="592" t="s">
        <v>10</v>
      </c>
      <c r="E1173" s="52">
        <v>500</v>
      </c>
      <c r="F1173" s="52">
        <v>500</v>
      </c>
      <c r="G1173" s="52">
        <v>500</v>
      </c>
      <c r="H1173" s="52">
        <v>23.8</v>
      </c>
      <c r="I1173" s="439">
        <f>(H1173/E1173)*100</f>
        <v>4.7600000000000007</v>
      </c>
      <c r="J1173" s="1216"/>
      <c r="K1173" s="632"/>
      <c r="L1173" s="632"/>
      <c r="M1173" s="632"/>
      <c r="N1173" s="632"/>
      <c r="O1173" s="632"/>
    </row>
    <row r="1174" spans="1:15" ht="15.75" x14ac:dyDescent="0.25">
      <c r="A1174" s="1351"/>
      <c r="B1174" s="1349"/>
      <c r="C1174" s="1354"/>
      <c r="D1174" s="624" t="s">
        <v>27</v>
      </c>
      <c r="E1174" s="52"/>
      <c r="F1174" s="52" t="s">
        <v>11</v>
      </c>
      <c r="G1174" s="52" t="s">
        <v>11</v>
      </c>
      <c r="H1174" s="52" t="s">
        <v>11</v>
      </c>
      <c r="I1174" s="52" t="s">
        <v>11</v>
      </c>
      <c r="J1174" s="1217"/>
      <c r="K1174" s="632"/>
      <c r="L1174" s="632"/>
      <c r="M1174" s="632"/>
      <c r="N1174" s="632"/>
      <c r="O1174" s="632"/>
    </row>
    <row r="1175" spans="1:15" ht="15.75" customHeight="1" x14ac:dyDescent="0.25">
      <c r="A1175" s="1329"/>
      <c r="B1175" s="1330" t="s">
        <v>187</v>
      </c>
      <c r="C1175" s="1265" t="s">
        <v>201</v>
      </c>
      <c r="D1175" s="624" t="s">
        <v>328</v>
      </c>
      <c r="E1175" s="52">
        <f>E1176</f>
        <v>720</v>
      </c>
      <c r="F1175" s="52">
        <f>F1176</f>
        <v>720</v>
      </c>
      <c r="G1175" s="52">
        <f>G1176</f>
        <v>720</v>
      </c>
      <c r="H1175" s="52">
        <f>H1176</f>
        <v>1202.21</v>
      </c>
      <c r="I1175" s="439">
        <f>H1175/E1175*100</f>
        <v>166.9736111111111</v>
      </c>
      <c r="J1175" s="1215" t="s">
        <v>1461</v>
      </c>
      <c r="K1175" s="632"/>
      <c r="L1175" s="632"/>
      <c r="M1175" s="632"/>
      <c r="N1175" s="632"/>
      <c r="O1175" s="632"/>
    </row>
    <row r="1176" spans="1:15" ht="15.75" x14ac:dyDescent="0.25">
      <c r="A1176" s="1329"/>
      <c r="B1176" s="1330"/>
      <c r="C1176" s="1267"/>
      <c r="D1176" s="592" t="s">
        <v>10</v>
      </c>
      <c r="E1176" s="52">
        <v>720</v>
      </c>
      <c r="F1176" s="52">
        <v>720</v>
      </c>
      <c r="G1176" s="52">
        <v>720</v>
      </c>
      <c r="H1176" s="52">
        <v>1202.21</v>
      </c>
      <c r="I1176" s="439">
        <f>(H1176/E1176)*100</f>
        <v>166.9736111111111</v>
      </c>
      <c r="J1176" s="1257"/>
      <c r="K1176" s="632"/>
      <c r="L1176" s="632"/>
      <c r="M1176" s="632"/>
      <c r="N1176" s="632"/>
      <c r="O1176" s="632"/>
    </row>
    <row r="1177" spans="1:15" ht="17.25" customHeight="1" x14ac:dyDescent="0.25">
      <c r="A1177" s="1325"/>
      <c r="B1177" s="1327"/>
      <c r="C1177" s="1266"/>
      <c r="D1177" s="592" t="s">
        <v>27</v>
      </c>
      <c r="E1177" s="52">
        <v>0</v>
      </c>
      <c r="F1177" s="52" t="s">
        <v>11</v>
      </c>
      <c r="G1177" s="52" t="s">
        <v>11</v>
      </c>
      <c r="H1177" s="52" t="s">
        <v>11</v>
      </c>
      <c r="I1177" s="441" t="s">
        <v>11</v>
      </c>
      <c r="J1177" s="1258"/>
      <c r="K1177" s="632"/>
      <c r="L1177" s="632"/>
      <c r="M1177" s="632"/>
      <c r="N1177" s="632"/>
      <c r="O1177" s="632"/>
    </row>
    <row r="1178" spans="1:15" ht="15.75" customHeight="1" x14ac:dyDescent="0.25">
      <c r="A1178" s="1329"/>
      <c r="B1178" s="1330" t="s">
        <v>188</v>
      </c>
      <c r="C1178" s="892"/>
      <c r="D1178" s="592" t="s">
        <v>10</v>
      </c>
      <c r="E1178" s="52">
        <v>0</v>
      </c>
      <c r="F1178" s="52" t="s">
        <v>11</v>
      </c>
      <c r="G1178" s="52" t="s">
        <v>11</v>
      </c>
      <c r="H1178" s="52" t="s">
        <v>11</v>
      </c>
      <c r="I1178" s="441" t="s">
        <v>11</v>
      </c>
      <c r="J1178" s="1215" t="s">
        <v>1463</v>
      </c>
      <c r="K1178" s="632"/>
      <c r="L1178" s="632"/>
      <c r="M1178" s="632"/>
      <c r="N1178" s="632"/>
      <c r="O1178" s="632"/>
    </row>
    <row r="1179" spans="1:15" ht="17.25" customHeight="1" x14ac:dyDescent="0.25">
      <c r="A1179" s="1329"/>
      <c r="B1179" s="1327"/>
      <c r="C1179" s="890" t="s">
        <v>11</v>
      </c>
      <c r="D1179" s="592" t="s">
        <v>27</v>
      </c>
      <c r="E1179" s="52">
        <v>0</v>
      </c>
      <c r="F1179" s="52" t="s">
        <v>11</v>
      </c>
      <c r="G1179" s="52" t="s">
        <v>11</v>
      </c>
      <c r="H1179" s="52" t="s">
        <v>11</v>
      </c>
      <c r="I1179" s="441" t="s">
        <v>11</v>
      </c>
      <c r="J1179" s="1217"/>
      <c r="K1179" s="632"/>
      <c r="L1179" s="632"/>
      <c r="M1179" s="632"/>
      <c r="N1179" s="632"/>
      <c r="O1179" s="632"/>
    </row>
    <row r="1180" spans="1:15" ht="15.75" x14ac:dyDescent="0.25">
      <c r="A1180" s="1324" t="s">
        <v>428</v>
      </c>
      <c r="B1180" s="1336" t="s">
        <v>189</v>
      </c>
      <c r="C1180" s="1341" t="s">
        <v>201</v>
      </c>
      <c r="D1180" s="876" t="s">
        <v>328</v>
      </c>
      <c r="E1180" s="220">
        <f>E1185+E1188+E1190+E1192+E1194+E1197+E1199+E1201+E1205+E1208+E1210</f>
        <v>27920</v>
      </c>
      <c r="F1180" s="220">
        <f>F1185+F1188+F1190+F1192+F1194+F1197+F1199+F1201+F1205+F1208+F1210</f>
        <v>27920</v>
      </c>
      <c r="G1180" s="220">
        <f>G1185+G1188+G1190+G1192+G1194+G1197+G1199+G1201+G1205+G1208+G1210</f>
        <v>27920</v>
      </c>
      <c r="H1180" s="220">
        <f>H1185++H1188+H1190+H1192+H1194+H1197+H1199+H1201+H1205+H1208+H1210</f>
        <v>35196.699999999997</v>
      </c>
      <c r="I1180" s="442">
        <f>(H1180/E1180)*100</f>
        <v>126.06267908309454</v>
      </c>
      <c r="J1180" s="1172" t="s">
        <v>1388</v>
      </c>
      <c r="K1180" s="632"/>
      <c r="L1180" s="632"/>
      <c r="M1180" s="632"/>
      <c r="N1180" s="632"/>
      <c r="O1180" s="632"/>
    </row>
    <row r="1181" spans="1:15" ht="15.75" x14ac:dyDescent="0.25">
      <c r="A1181" s="1329"/>
      <c r="B1181" s="1337"/>
      <c r="C1181" s="1342"/>
      <c r="D1181" s="876" t="s">
        <v>8</v>
      </c>
      <c r="E1181" s="220" t="str">
        <f>E1206</f>
        <v>-</v>
      </c>
      <c r="F1181" s="220" t="str">
        <f>F1206</f>
        <v>-</v>
      </c>
      <c r="G1181" s="220" t="str">
        <f>G1206</f>
        <v>-</v>
      </c>
      <c r="H1181" s="220" t="s">
        <v>11</v>
      </c>
      <c r="I1181" s="654" t="s">
        <v>11</v>
      </c>
      <c r="J1181" s="1173"/>
      <c r="K1181" s="632"/>
      <c r="L1181" s="632"/>
      <c r="M1181" s="632"/>
      <c r="N1181" s="632"/>
      <c r="O1181" s="632"/>
    </row>
    <row r="1182" spans="1:15" ht="15.75" x14ac:dyDescent="0.25">
      <c r="A1182" s="1329"/>
      <c r="B1182" s="1337"/>
      <c r="C1182" s="1342"/>
      <c r="D1182" s="876" t="s">
        <v>9</v>
      </c>
      <c r="E1182" s="220">
        <v>0</v>
      </c>
      <c r="F1182" s="220">
        <v>0</v>
      </c>
      <c r="G1182" s="220">
        <f>G1202</f>
        <v>0</v>
      </c>
      <c r="H1182" s="220">
        <f>H1195+H1206</f>
        <v>7225</v>
      </c>
      <c r="I1182" s="442">
        <v>0</v>
      </c>
      <c r="J1182" s="1173"/>
      <c r="K1182" s="632"/>
      <c r="L1182" s="632"/>
      <c r="M1182" s="632"/>
      <c r="N1182" s="632"/>
      <c r="O1182" s="632"/>
    </row>
    <row r="1183" spans="1:15" ht="15.75" x14ac:dyDescent="0.25">
      <c r="A1183" s="1329"/>
      <c r="B1183" s="1337"/>
      <c r="C1183" s="1342"/>
      <c r="D1183" s="876" t="s">
        <v>10</v>
      </c>
      <c r="E1183" s="220">
        <f>E1187+E1189+E1191+E1193+E1196+E1198+E1200+E1203+E1209+E1211+E1207</f>
        <v>27920</v>
      </c>
      <c r="F1183" s="220">
        <f>F1187+F1189+F1191+F1193+F1198+F1200+F1203+F1209+F1196+F1207</f>
        <v>27920</v>
      </c>
      <c r="G1183" s="220">
        <f>G1187+G1189+G1191+G1193+G1196+G1198+G1200+G1203+G1207+G1209</f>
        <v>27920</v>
      </c>
      <c r="H1183" s="220">
        <f>H1187+H1189+H1191+H1193+H1196+H1198+H1200+H1203+H1207+H1209</f>
        <v>27971.7</v>
      </c>
      <c r="I1183" s="442">
        <f>(H1183/E1183)*100</f>
        <v>100.18517191977077</v>
      </c>
      <c r="J1183" s="1173"/>
      <c r="K1183" s="632"/>
      <c r="L1183" s="632"/>
      <c r="M1183" s="632"/>
      <c r="N1183" s="632"/>
      <c r="O1183" s="632"/>
    </row>
    <row r="1184" spans="1:15" ht="15.75" x14ac:dyDescent="0.25">
      <c r="A1184" s="1325"/>
      <c r="B1184" s="1338"/>
      <c r="C1184" s="1268"/>
      <c r="D1184" s="876" t="s">
        <v>27</v>
      </c>
      <c r="E1184" s="220">
        <f>E1204</f>
        <v>0</v>
      </c>
      <c r="F1184" s="220" t="str">
        <f>F1204</f>
        <v>-</v>
      </c>
      <c r="G1184" s="220" t="s">
        <v>11</v>
      </c>
      <c r="H1184" s="220">
        <f>H1204</f>
        <v>0</v>
      </c>
      <c r="I1184" s="442" t="s">
        <v>11</v>
      </c>
      <c r="J1184" s="1258"/>
      <c r="K1184" s="632"/>
      <c r="L1184" s="632"/>
      <c r="M1184" s="632"/>
      <c r="N1184" s="632"/>
      <c r="O1184" s="632"/>
    </row>
    <row r="1185" spans="1:15" ht="15.75" customHeight="1" x14ac:dyDescent="0.25">
      <c r="A1185" s="1329"/>
      <c r="B1185" s="1326" t="s">
        <v>190</v>
      </c>
      <c r="C1185" s="1332" t="s">
        <v>201</v>
      </c>
      <c r="D1185" s="592" t="s">
        <v>328</v>
      </c>
      <c r="E1185" s="52">
        <f>E1186+E1187</f>
        <v>2500</v>
      </c>
      <c r="F1185" s="52">
        <f>F1187</f>
        <v>2500</v>
      </c>
      <c r="G1185" s="52">
        <f>G1187</f>
        <v>2500</v>
      </c>
      <c r="H1185" s="52">
        <f>H1187</f>
        <v>1339.4</v>
      </c>
      <c r="I1185" s="439">
        <f>H1185/E1185*100</f>
        <v>53.576000000000001</v>
      </c>
      <c r="J1185" s="1215" t="s">
        <v>1470</v>
      </c>
      <c r="K1185" s="632"/>
      <c r="L1185" s="632"/>
      <c r="M1185" s="632"/>
      <c r="N1185" s="632"/>
      <c r="O1185" s="632"/>
    </row>
    <row r="1186" spans="1:15" ht="15.75" x14ac:dyDescent="0.25">
      <c r="A1186" s="1329"/>
      <c r="B1186" s="1330"/>
      <c r="C1186" s="1339"/>
      <c r="D1186" s="624" t="s">
        <v>9</v>
      </c>
      <c r="E1186" s="52">
        <v>0</v>
      </c>
      <c r="F1186" s="52" t="s">
        <v>11</v>
      </c>
      <c r="G1186" s="52" t="s">
        <v>11</v>
      </c>
      <c r="H1186" s="52" t="s">
        <v>11</v>
      </c>
      <c r="I1186" s="441"/>
      <c r="J1186" s="1257"/>
      <c r="K1186" s="632"/>
      <c r="L1186" s="632"/>
      <c r="M1186" s="632"/>
      <c r="N1186" s="632"/>
      <c r="O1186" s="632"/>
    </row>
    <row r="1187" spans="1:15" ht="35.25" customHeight="1" x14ac:dyDescent="0.25">
      <c r="A1187" s="1325"/>
      <c r="B1187" s="1327"/>
      <c r="C1187" s="1340"/>
      <c r="D1187" s="624" t="s">
        <v>10</v>
      </c>
      <c r="E1187" s="52">
        <v>2500</v>
      </c>
      <c r="F1187" s="52">
        <v>2500</v>
      </c>
      <c r="G1187" s="52">
        <v>2500</v>
      </c>
      <c r="H1187" s="52">
        <v>1339.4</v>
      </c>
      <c r="I1187" s="439">
        <f>(H1187/E1187)*100</f>
        <v>53.576000000000001</v>
      </c>
      <c r="J1187" s="1258"/>
      <c r="K1187" s="632"/>
      <c r="L1187" s="632"/>
      <c r="M1187" s="632"/>
      <c r="N1187" s="632"/>
      <c r="O1187" s="632"/>
    </row>
    <row r="1188" spans="1:15" ht="15.75" x14ac:dyDescent="0.25">
      <c r="A1188" s="1324"/>
      <c r="B1188" s="1326" t="s">
        <v>191</v>
      </c>
      <c r="C1188" s="1332" t="s">
        <v>201</v>
      </c>
      <c r="D1188" s="624" t="s">
        <v>328</v>
      </c>
      <c r="E1188" s="52">
        <f>E1189</f>
        <v>1200</v>
      </c>
      <c r="F1188" s="52">
        <f>F1189</f>
        <v>1200</v>
      </c>
      <c r="G1188" s="52">
        <f>G1189</f>
        <v>1200</v>
      </c>
      <c r="H1188" s="52">
        <f>H1189</f>
        <v>0</v>
      </c>
      <c r="I1188" s="439">
        <f>H1188/E1188*100</f>
        <v>0</v>
      </c>
      <c r="J1188" s="1215" t="s">
        <v>1472</v>
      </c>
      <c r="K1188" s="632"/>
      <c r="L1188" s="632"/>
      <c r="M1188" s="632"/>
      <c r="N1188" s="632"/>
      <c r="O1188" s="632"/>
    </row>
    <row r="1189" spans="1:15" ht="37.5" customHeight="1" x14ac:dyDescent="0.25">
      <c r="A1189" s="1325"/>
      <c r="B1189" s="1327"/>
      <c r="C1189" s="1258"/>
      <c r="D1189" s="624" t="s">
        <v>10</v>
      </c>
      <c r="E1189" s="52">
        <v>1200</v>
      </c>
      <c r="F1189" s="52">
        <v>1200</v>
      </c>
      <c r="G1189" s="52">
        <v>1200</v>
      </c>
      <c r="H1189" s="52">
        <v>0</v>
      </c>
      <c r="I1189" s="439">
        <f>H1189/E1189*100</f>
        <v>0</v>
      </c>
      <c r="J1189" s="1217"/>
      <c r="K1189" s="632"/>
      <c r="L1189" s="632"/>
      <c r="M1189" s="632"/>
      <c r="N1189" s="632"/>
      <c r="O1189" s="632"/>
    </row>
    <row r="1190" spans="1:15" ht="15.75" x14ac:dyDescent="0.25">
      <c r="A1190" s="1324"/>
      <c r="B1190" s="1326" t="s">
        <v>192</v>
      </c>
      <c r="C1190" s="1332" t="s">
        <v>201</v>
      </c>
      <c r="D1190" s="624" t="s">
        <v>328</v>
      </c>
      <c r="E1190" s="52">
        <f>E1191</f>
        <v>2250</v>
      </c>
      <c r="F1190" s="52">
        <f>F1191</f>
        <v>2250</v>
      </c>
      <c r="G1190" s="52">
        <f>G1191</f>
        <v>2250</v>
      </c>
      <c r="H1190" s="52">
        <f>H1191</f>
        <v>1588</v>
      </c>
      <c r="I1190" s="439">
        <f>H1190/E1190*100</f>
        <v>70.577777777777769</v>
      </c>
      <c r="J1190" s="1215" t="s">
        <v>1461</v>
      </c>
      <c r="K1190" s="632"/>
      <c r="L1190" s="632"/>
      <c r="M1190" s="632"/>
      <c r="N1190" s="632"/>
      <c r="O1190" s="632"/>
    </row>
    <row r="1191" spans="1:15" ht="48" customHeight="1" x14ac:dyDescent="0.25">
      <c r="A1191" s="1325"/>
      <c r="B1191" s="1327"/>
      <c r="C1191" s="1268"/>
      <c r="D1191" s="624" t="s">
        <v>10</v>
      </c>
      <c r="E1191" s="52">
        <v>2250</v>
      </c>
      <c r="F1191" s="52">
        <v>2250</v>
      </c>
      <c r="G1191" s="52">
        <v>2250</v>
      </c>
      <c r="H1191" s="52">
        <v>1588</v>
      </c>
      <c r="I1191" s="439">
        <f>(H1191/E1191)*100</f>
        <v>70.577777777777769</v>
      </c>
      <c r="J1191" s="1217"/>
      <c r="K1191" s="632"/>
      <c r="L1191" s="632"/>
      <c r="M1191" s="632"/>
      <c r="N1191" s="632"/>
      <c r="O1191" s="632"/>
    </row>
    <row r="1192" spans="1:15" ht="15.75" customHeight="1" x14ac:dyDescent="0.25">
      <c r="A1192" s="1324"/>
      <c r="B1192" s="1326" t="s">
        <v>193</v>
      </c>
      <c r="C1192" s="1332" t="s">
        <v>201</v>
      </c>
      <c r="D1192" s="624" t="s">
        <v>328</v>
      </c>
      <c r="E1192" s="52">
        <f>E1193</f>
        <v>400</v>
      </c>
      <c r="F1192" s="52">
        <f>F1193</f>
        <v>400</v>
      </c>
      <c r="G1192" s="52">
        <f>G1193</f>
        <v>400</v>
      </c>
      <c r="H1192" s="52">
        <f>H1193</f>
        <v>200</v>
      </c>
      <c r="I1192" s="439">
        <f>I1193</f>
        <v>50</v>
      </c>
      <c r="J1192" s="1215" t="s">
        <v>1475</v>
      </c>
      <c r="K1192" s="632"/>
      <c r="L1192" s="632"/>
      <c r="M1192" s="632"/>
      <c r="N1192" s="632"/>
      <c r="O1192" s="632"/>
    </row>
    <row r="1193" spans="1:15" ht="30" customHeight="1" x14ac:dyDescent="0.25">
      <c r="A1193" s="1325"/>
      <c r="B1193" s="1327"/>
      <c r="C1193" s="1268"/>
      <c r="D1193" s="624" t="s">
        <v>10</v>
      </c>
      <c r="E1193" s="52">
        <v>400</v>
      </c>
      <c r="F1193" s="52">
        <v>400</v>
      </c>
      <c r="G1193" s="52">
        <v>400</v>
      </c>
      <c r="H1193" s="52">
        <v>200</v>
      </c>
      <c r="I1193" s="439">
        <f>H1193/E1193*100</f>
        <v>50</v>
      </c>
      <c r="J1193" s="1217"/>
      <c r="K1193" s="632"/>
      <c r="L1193" s="632"/>
      <c r="M1193" s="632"/>
      <c r="N1193" s="632"/>
      <c r="O1193" s="632"/>
    </row>
    <row r="1194" spans="1:15" ht="15.75" x14ac:dyDescent="0.25">
      <c r="A1194" s="1324"/>
      <c r="B1194" s="1326" t="s">
        <v>194</v>
      </c>
      <c r="C1194" s="1332" t="s">
        <v>11</v>
      </c>
      <c r="D1194" s="624" t="s">
        <v>328</v>
      </c>
      <c r="E1194" s="52">
        <f>E1196</f>
        <v>200</v>
      </c>
      <c r="F1194" s="52">
        <f>F1196</f>
        <v>200</v>
      </c>
      <c r="G1194" s="52">
        <f>G1196</f>
        <v>200</v>
      </c>
      <c r="H1194" s="52">
        <f>H1196</f>
        <v>5061.3</v>
      </c>
      <c r="I1194" s="439">
        <f>H1194/E1194*100</f>
        <v>2530.65</v>
      </c>
      <c r="J1194" s="1215" t="s">
        <v>1461</v>
      </c>
      <c r="K1194" s="632"/>
      <c r="L1194" s="632"/>
      <c r="M1194" s="632"/>
      <c r="N1194" s="632"/>
      <c r="O1194" s="632"/>
    </row>
    <row r="1195" spans="1:15" ht="15.75" x14ac:dyDescent="0.25">
      <c r="A1195" s="1329"/>
      <c r="B1195" s="1330"/>
      <c r="C1195" s="1257"/>
      <c r="D1195" s="624" t="s">
        <v>9</v>
      </c>
      <c r="E1195" s="52">
        <v>0</v>
      </c>
      <c r="F1195" s="52">
        <v>0</v>
      </c>
      <c r="G1195" s="52">
        <v>0</v>
      </c>
      <c r="H1195" s="52">
        <v>0</v>
      </c>
      <c r="I1195" s="439">
        <v>0</v>
      </c>
      <c r="J1195" s="1257"/>
      <c r="K1195" s="632"/>
      <c r="L1195" s="632"/>
      <c r="M1195" s="632"/>
      <c r="N1195" s="632"/>
      <c r="O1195" s="632"/>
    </row>
    <row r="1196" spans="1:15" ht="21" customHeight="1" x14ac:dyDescent="0.25">
      <c r="A1196" s="1325"/>
      <c r="B1196" s="1327"/>
      <c r="C1196" s="1258"/>
      <c r="D1196" s="624" t="s">
        <v>10</v>
      </c>
      <c r="E1196" s="52">
        <v>200</v>
      </c>
      <c r="F1196" s="52">
        <v>200</v>
      </c>
      <c r="G1196" s="52">
        <v>200</v>
      </c>
      <c r="H1196" s="52">
        <v>5061.3</v>
      </c>
      <c r="I1196" s="439">
        <f>H1196/E1196*100</f>
        <v>2530.65</v>
      </c>
      <c r="J1196" s="1258"/>
      <c r="K1196" s="632"/>
      <c r="L1196" s="632"/>
      <c r="M1196" s="632"/>
      <c r="N1196" s="632"/>
      <c r="O1196" s="632"/>
    </row>
    <row r="1197" spans="1:15" ht="15.75" customHeight="1" x14ac:dyDescent="0.25">
      <c r="A1197" s="1324"/>
      <c r="B1197" s="1326" t="s">
        <v>195</v>
      </c>
      <c r="C1197" s="1332" t="s">
        <v>11</v>
      </c>
      <c r="D1197" s="624" t="s">
        <v>328</v>
      </c>
      <c r="E1197" s="52">
        <f>E1198</f>
        <v>200</v>
      </c>
      <c r="F1197" s="52">
        <f>F1198</f>
        <v>200</v>
      </c>
      <c r="G1197" s="52">
        <f>G1198</f>
        <v>200</v>
      </c>
      <c r="H1197" s="52">
        <f>H1198</f>
        <v>0</v>
      </c>
      <c r="I1197" s="439">
        <f>H1197/E1197*100</f>
        <v>0</v>
      </c>
      <c r="J1197" s="1215" t="s">
        <v>1470</v>
      </c>
      <c r="K1197" s="632"/>
      <c r="L1197" s="632"/>
      <c r="M1197" s="632"/>
      <c r="N1197" s="632"/>
      <c r="O1197" s="632"/>
    </row>
    <row r="1198" spans="1:15" ht="15.75" x14ac:dyDescent="0.25">
      <c r="A1198" s="1325"/>
      <c r="B1198" s="1327"/>
      <c r="C1198" s="1335"/>
      <c r="D1198" s="624" t="s">
        <v>10</v>
      </c>
      <c r="E1198" s="52">
        <v>200</v>
      </c>
      <c r="F1198" s="52">
        <v>200</v>
      </c>
      <c r="G1198" s="52">
        <v>200</v>
      </c>
      <c r="H1198" s="52">
        <v>0</v>
      </c>
      <c r="I1198" s="439">
        <v>0</v>
      </c>
      <c r="J1198" s="1217"/>
      <c r="K1198" s="632"/>
      <c r="L1198" s="632"/>
      <c r="M1198" s="632"/>
      <c r="N1198" s="632"/>
      <c r="O1198" s="632"/>
    </row>
    <row r="1199" spans="1:15" ht="15.75" x14ac:dyDescent="0.25">
      <c r="A1199" s="1324"/>
      <c r="B1199" s="1326" t="s">
        <v>196</v>
      </c>
      <c r="C1199" s="1332" t="s">
        <v>201</v>
      </c>
      <c r="D1199" s="624" t="s">
        <v>328</v>
      </c>
      <c r="E1199" s="52">
        <f>E1200</f>
        <v>1170</v>
      </c>
      <c r="F1199" s="52">
        <f>F1200</f>
        <v>1170</v>
      </c>
      <c r="G1199" s="52">
        <f>G1200</f>
        <v>1170</v>
      </c>
      <c r="H1199" s="52">
        <f>H1200</f>
        <v>4700</v>
      </c>
      <c r="I1199" s="439">
        <f>H1199/E1199*100</f>
        <v>401.70940170940173</v>
      </c>
      <c r="J1199" s="1215" t="s">
        <v>1461</v>
      </c>
      <c r="K1199" s="632"/>
      <c r="L1199" s="632"/>
      <c r="M1199" s="632"/>
      <c r="N1199" s="632"/>
      <c r="O1199" s="632"/>
    </row>
    <row r="1200" spans="1:15" ht="23.25" customHeight="1" x14ac:dyDescent="0.25">
      <c r="A1200" s="1325"/>
      <c r="B1200" s="1327"/>
      <c r="C1200" s="1258"/>
      <c r="D1200" s="624" t="s">
        <v>10</v>
      </c>
      <c r="E1200" s="52">
        <v>1170</v>
      </c>
      <c r="F1200" s="52">
        <v>1170</v>
      </c>
      <c r="G1200" s="52">
        <v>1170</v>
      </c>
      <c r="H1200" s="52">
        <v>4700</v>
      </c>
      <c r="I1200" s="439">
        <f>(H1200/E1200)*100</f>
        <v>401.70940170940173</v>
      </c>
      <c r="J1200" s="1217"/>
      <c r="K1200" s="632"/>
      <c r="L1200" s="632"/>
      <c r="M1200" s="632"/>
      <c r="N1200" s="632"/>
      <c r="O1200" s="632"/>
    </row>
    <row r="1201" spans="1:15" ht="15.75" x14ac:dyDescent="0.25">
      <c r="A1201" s="1324"/>
      <c r="B1201" s="1326" t="s">
        <v>197</v>
      </c>
      <c r="C1201" s="1332" t="s">
        <v>201</v>
      </c>
      <c r="D1201" s="624" t="s">
        <v>328</v>
      </c>
      <c r="E1201" s="52">
        <f>E1203</f>
        <v>20000</v>
      </c>
      <c r="F1201" s="52">
        <f>F1203</f>
        <v>20000</v>
      </c>
      <c r="G1201" s="52">
        <f>G1203</f>
        <v>20000</v>
      </c>
      <c r="H1201" s="52">
        <f>H1202+H1203+H1204</f>
        <v>14235.5</v>
      </c>
      <c r="I1201" s="439">
        <f>H1201/E1201*100</f>
        <v>71.177500000000009</v>
      </c>
      <c r="J1201" s="1215" t="s">
        <v>1475</v>
      </c>
      <c r="K1201" s="632"/>
      <c r="L1201" s="632"/>
      <c r="M1201" s="632"/>
      <c r="N1201" s="632"/>
      <c r="O1201" s="632"/>
    </row>
    <row r="1202" spans="1:15" ht="15.75" x14ac:dyDescent="0.25">
      <c r="A1202" s="1329"/>
      <c r="B1202" s="1330"/>
      <c r="C1202" s="1333"/>
      <c r="D1202" s="624" t="s">
        <v>9</v>
      </c>
      <c r="E1202" s="52">
        <v>0</v>
      </c>
      <c r="F1202" s="52">
        <v>0</v>
      </c>
      <c r="G1202" s="52">
        <v>0</v>
      </c>
      <c r="H1202" s="52">
        <v>0</v>
      </c>
      <c r="I1202" s="439">
        <v>0</v>
      </c>
      <c r="J1202" s="1216"/>
      <c r="K1202" s="632"/>
      <c r="L1202" s="632"/>
      <c r="M1202" s="632"/>
      <c r="N1202" s="632"/>
      <c r="O1202" s="632"/>
    </row>
    <row r="1203" spans="1:15" ht="15.75" x14ac:dyDescent="0.25">
      <c r="A1203" s="1329"/>
      <c r="B1203" s="1331"/>
      <c r="C1203" s="1333"/>
      <c r="D1203" s="624" t="s">
        <v>10</v>
      </c>
      <c r="E1203" s="52">
        <v>20000</v>
      </c>
      <c r="F1203" s="52">
        <v>20000</v>
      </c>
      <c r="G1203" s="52">
        <v>20000</v>
      </c>
      <c r="H1203" s="52">
        <v>14235.5</v>
      </c>
      <c r="I1203" s="439">
        <f>(H1203/E1203)*100</f>
        <v>71.177500000000009</v>
      </c>
      <c r="J1203" s="1216"/>
      <c r="K1203" s="632"/>
      <c r="L1203" s="632"/>
      <c r="M1203" s="632"/>
      <c r="N1203" s="632"/>
      <c r="O1203" s="632"/>
    </row>
    <row r="1204" spans="1:15" ht="15.75" x14ac:dyDescent="0.25">
      <c r="A1204" s="1325"/>
      <c r="B1204" s="1327"/>
      <c r="C1204" s="1334"/>
      <c r="D1204" s="624" t="s">
        <v>27</v>
      </c>
      <c r="E1204" s="52">
        <v>0</v>
      </c>
      <c r="F1204" s="52" t="s">
        <v>11</v>
      </c>
      <c r="G1204" s="52" t="s">
        <v>11</v>
      </c>
      <c r="H1204" s="52">
        <v>0</v>
      </c>
      <c r="I1204" s="439" t="s">
        <v>11</v>
      </c>
      <c r="J1204" s="1217"/>
      <c r="K1204" s="632"/>
      <c r="L1204" s="632"/>
      <c r="M1204" s="632"/>
      <c r="N1204" s="632"/>
      <c r="O1204" s="632"/>
    </row>
    <row r="1205" spans="1:15" ht="15.75" x14ac:dyDescent="0.25">
      <c r="A1205" s="1324"/>
      <c r="B1205" s="1326" t="s">
        <v>198</v>
      </c>
      <c r="C1205" s="886"/>
      <c r="D1205" s="407" t="s">
        <v>328</v>
      </c>
      <c r="E1205" s="52">
        <f>E1207</f>
        <v>0</v>
      </c>
      <c r="F1205" s="52">
        <f>F1207</f>
        <v>0</v>
      </c>
      <c r="G1205" s="52">
        <f>G1207</f>
        <v>0</v>
      </c>
      <c r="H1205" s="52">
        <f>H1207+H1206</f>
        <v>7915</v>
      </c>
      <c r="I1205" s="439">
        <v>0</v>
      </c>
      <c r="J1205" s="1215" t="s">
        <v>1473</v>
      </c>
      <c r="K1205" s="632"/>
      <c r="L1205" s="632"/>
      <c r="M1205" s="632"/>
      <c r="N1205" s="632"/>
      <c r="O1205" s="632"/>
    </row>
    <row r="1206" spans="1:15" ht="15.75" customHeight="1" x14ac:dyDescent="0.25">
      <c r="A1206" s="1329"/>
      <c r="B1206" s="1330"/>
      <c r="C1206" s="884"/>
      <c r="D1206" s="592" t="s">
        <v>9</v>
      </c>
      <c r="E1206" s="52" t="s">
        <v>11</v>
      </c>
      <c r="F1206" s="52" t="s">
        <v>11</v>
      </c>
      <c r="G1206" s="52" t="s">
        <v>11</v>
      </c>
      <c r="H1206" s="52">
        <v>7225</v>
      </c>
      <c r="I1206" s="52">
        <v>0</v>
      </c>
      <c r="J1206" s="1257"/>
      <c r="K1206" s="632"/>
      <c r="L1206" s="632"/>
      <c r="M1206" s="632"/>
      <c r="N1206" s="632"/>
      <c r="O1206" s="632"/>
    </row>
    <row r="1207" spans="1:15" ht="24" customHeight="1" x14ac:dyDescent="0.25">
      <c r="A1207" s="1325"/>
      <c r="B1207" s="1327"/>
      <c r="C1207" s="885" t="s">
        <v>11</v>
      </c>
      <c r="D1207" s="592" t="s">
        <v>10</v>
      </c>
      <c r="E1207" s="52">
        <v>0</v>
      </c>
      <c r="F1207" s="52">
        <v>0</v>
      </c>
      <c r="G1207" s="52">
        <v>0</v>
      </c>
      <c r="H1207" s="52">
        <v>690</v>
      </c>
      <c r="I1207" s="439">
        <v>0</v>
      </c>
      <c r="J1207" s="1258"/>
      <c r="K1207" s="632"/>
      <c r="L1207" s="632"/>
      <c r="M1207" s="632"/>
      <c r="N1207" s="632"/>
      <c r="O1207" s="632"/>
    </row>
    <row r="1208" spans="1:15" ht="15.75" customHeight="1" x14ac:dyDescent="0.25">
      <c r="A1208" s="1324"/>
      <c r="B1208" s="1326" t="s">
        <v>199</v>
      </c>
      <c r="C1208" s="886"/>
      <c r="D1208" s="592" t="s">
        <v>328</v>
      </c>
      <c r="E1208" s="52">
        <f>E1209</f>
        <v>0</v>
      </c>
      <c r="F1208" s="52">
        <f>-F1209</f>
        <v>0</v>
      </c>
      <c r="G1208" s="52">
        <f>G1209</f>
        <v>0</v>
      </c>
      <c r="H1208" s="52">
        <f>H1209</f>
        <v>157.5</v>
      </c>
      <c r="I1208" s="439">
        <v>0</v>
      </c>
      <c r="J1208" s="1215" t="s">
        <v>1461</v>
      </c>
      <c r="K1208" s="632"/>
      <c r="L1208" s="632"/>
      <c r="M1208" s="632"/>
      <c r="N1208" s="632"/>
      <c r="O1208" s="632"/>
    </row>
    <row r="1209" spans="1:15" ht="27.75" customHeight="1" x14ac:dyDescent="0.25">
      <c r="A1209" s="1325"/>
      <c r="B1209" s="1327"/>
      <c r="C1209" s="885" t="s">
        <v>11</v>
      </c>
      <c r="D1209" s="624" t="s">
        <v>10</v>
      </c>
      <c r="E1209" s="52">
        <v>0</v>
      </c>
      <c r="F1209" s="52">
        <v>0</v>
      </c>
      <c r="G1209" s="52">
        <v>0</v>
      </c>
      <c r="H1209" s="52">
        <v>157.5</v>
      </c>
      <c r="I1209" s="52">
        <v>0</v>
      </c>
      <c r="J1209" s="1217"/>
      <c r="K1209" s="632"/>
      <c r="L1209" s="632"/>
      <c r="M1209" s="632"/>
      <c r="N1209" s="632"/>
      <c r="O1209" s="632"/>
    </row>
    <row r="1210" spans="1:15" ht="15.75" customHeight="1" x14ac:dyDescent="0.25">
      <c r="A1210" s="1324"/>
      <c r="B1210" s="1326" t="s">
        <v>200</v>
      </c>
      <c r="C1210" s="886"/>
      <c r="D1210" s="592" t="s">
        <v>328</v>
      </c>
      <c r="E1210" s="52">
        <f>E1211</f>
        <v>0</v>
      </c>
      <c r="F1210" s="52">
        <f>F1211</f>
        <v>0</v>
      </c>
      <c r="G1210" s="52">
        <f>G1211</f>
        <v>0</v>
      </c>
      <c r="H1210" s="52">
        <f>H1211</f>
        <v>0</v>
      </c>
      <c r="I1210" s="439">
        <v>0</v>
      </c>
      <c r="J1210" s="1215" t="s">
        <v>1463</v>
      </c>
      <c r="K1210" s="632"/>
      <c r="L1210" s="632"/>
      <c r="M1210" s="632"/>
      <c r="N1210" s="632"/>
      <c r="O1210" s="632"/>
    </row>
    <row r="1211" spans="1:15" ht="33.75" customHeight="1" x14ac:dyDescent="0.25">
      <c r="A1211" s="1325"/>
      <c r="B1211" s="1327"/>
      <c r="C1211" s="885" t="s">
        <v>11</v>
      </c>
      <c r="D1211" s="624" t="s">
        <v>10</v>
      </c>
      <c r="E1211" s="52">
        <v>0</v>
      </c>
      <c r="F1211" s="52">
        <v>0</v>
      </c>
      <c r="G1211" s="52">
        <v>0</v>
      </c>
      <c r="H1211" s="52">
        <v>0</v>
      </c>
      <c r="I1211" s="52">
        <v>0</v>
      </c>
      <c r="J1211" s="1217"/>
      <c r="K1211" s="632"/>
      <c r="L1211" s="632"/>
      <c r="M1211" s="632"/>
      <c r="N1211" s="632"/>
      <c r="O1211" s="632"/>
    </row>
    <row r="1212" spans="1:15" ht="15.75" x14ac:dyDescent="0.25">
      <c r="A1212" s="898"/>
      <c r="B1212" s="710"/>
      <c r="C1212" s="892"/>
      <c r="D1212" s="899"/>
      <c r="E1212" s="210"/>
      <c r="F1212" s="666"/>
      <c r="G1212" s="666"/>
      <c r="H1212" s="210"/>
      <c r="I1212" s="666"/>
      <c r="J1212" s="671"/>
      <c r="K1212" s="632"/>
      <c r="L1212" s="632"/>
      <c r="M1212" s="632"/>
      <c r="N1212" s="632"/>
      <c r="O1212" s="632"/>
    </row>
    <row r="1213" spans="1:15" ht="15.75" x14ac:dyDescent="0.25">
      <c r="A1213" s="898"/>
      <c r="B1213" s="710"/>
      <c r="C1213" s="892"/>
      <c r="D1213" s="899"/>
      <c r="E1213" s="210"/>
      <c r="F1213" s="666"/>
      <c r="G1213" s="666"/>
      <c r="H1213" s="210"/>
      <c r="I1213" s="666"/>
      <c r="J1213" s="671"/>
      <c r="K1213" s="632"/>
      <c r="L1213" s="632"/>
      <c r="M1213" s="632"/>
      <c r="N1213" s="632"/>
      <c r="O1213" s="632"/>
    </row>
    <row r="1214" spans="1:15" ht="15.75" x14ac:dyDescent="0.25">
      <c r="A1214" s="898"/>
      <c r="B1214" s="710"/>
      <c r="C1214" s="892"/>
      <c r="D1214" s="899"/>
      <c r="E1214" s="210"/>
      <c r="F1214" s="666"/>
      <c r="G1214" s="666"/>
      <c r="H1214" s="210"/>
      <c r="I1214" s="666"/>
      <c r="J1214" s="671"/>
      <c r="K1214" s="632"/>
      <c r="L1214" s="632"/>
      <c r="M1214" s="632"/>
      <c r="N1214" s="632"/>
      <c r="O1214" s="632"/>
    </row>
    <row r="1215" spans="1:15" ht="15.75" x14ac:dyDescent="0.25">
      <c r="A1215" s="700"/>
      <c r="B1215" s="500"/>
      <c r="C1215" s="702"/>
      <c r="D1215" s="703"/>
      <c r="E1215" s="704"/>
      <c r="F1215" s="704"/>
      <c r="G1215" s="704"/>
      <c r="H1215" s="704"/>
      <c r="I1215" s="705"/>
      <c r="J1215" s="706"/>
      <c r="K1215" s="632"/>
      <c r="L1215" s="632"/>
      <c r="M1215" s="632"/>
      <c r="N1215" s="632"/>
      <c r="O1215" s="632"/>
    </row>
    <row r="1216" spans="1:15" ht="15.75" x14ac:dyDescent="0.25">
      <c r="A1216" s="1287" t="s">
        <v>18</v>
      </c>
      <c r="B1216" s="1287"/>
      <c r="C1216" s="1287"/>
      <c r="D1216" s="1287"/>
      <c r="E1216" s="1287"/>
      <c r="F1216" s="1287"/>
      <c r="G1216" s="1287"/>
      <c r="H1216" s="1287"/>
      <c r="I1216" s="1287"/>
      <c r="J1216" s="671"/>
      <c r="K1216" s="632"/>
      <c r="L1216" s="632"/>
      <c r="M1216" s="632"/>
      <c r="N1216" s="632"/>
      <c r="O1216" s="632"/>
    </row>
    <row r="1217" spans="1:15" x14ac:dyDescent="0.25">
      <c r="A1217" s="1308" t="s">
        <v>0</v>
      </c>
      <c r="B1217" s="1309" t="s">
        <v>19</v>
      </c>
      <c r="C1217" s="1310" t="s">
        <v>20</v>
      </c>
      <c r="D1217" s="1311" t="s">
        <v>1416</v>
      </c>
      <c r="E1217" s="1312"/>
      <c r="F1217" s="1315">
        <v>2023</v>
      </c>
      <c r="G1217" s="1316"/>
      <c r="H1217" s="1316"/>
      <c r="I1217" s="1317"/>
      <c r="J1217" s="1310" t="s">
        <v>21</v>
      </c>
      <c r="K1217" s="632"/>
      <c r="L1217" s="632"/>
      <c r="M1217" s="632"/>
      <c r="N1217" s="632"/>
      <c r="O1217" s="632"/>
    </row>
    <row r="1218" spans="1:15" x14ac:dyDescent="0.25">
      <c r="A1218" s="1308"/>
      <c r="B1218" s="1309"/>
      <c r="C1218" s="1310"/>
      <c r="D1218" s="1313"/>
      <c r="E1218" s="1314"/>
      <c r="F1218" s="1310" t="s">
        <v>22</v>
      </c>
      <c r="G1218" s="1310"/>
      <c r="H1218" s="1278" t="s">
        <v>24</v>
      </c>
      <c r="I1218" s="1279"/>
      <c r="J1218" s="1310"/>
      <c r="K1218" s="632"/>
      <c r="L1218" s="632"/>
      <c r="M1218" s="632"/>
      <c r="N1218" s="632"/>
      <c r="O1218" s="632"/>
    </row>
    <row r="1219" spans="1:15" x14ac:dyDescent="0.25">
      <c r="A1219" s="707">
        <v>1</v>
      </c>
      <c r="B1219" s="708">
        <v>2</v>
      </c>
      <c r="C1219" s="674">
        <v>3</v>
      </c>
      <c r="D1219" s="1292">
        <v>4</v>
      </c>
      <c r="E1219" s="1293"/>
      <c r="F1219" s="1318">
        <v>5</v>
      </c>
      <c r="G1219" s="1318"/>
      <c r="H1219" s="1292">
        <v>6</v>
      </c>
      <c r="I1219" s="1293"/>
      <c r="J1219" s="675">
        <v>7</v>
      </c>
      <c r="K1219" s="632"/>
      <c r="L1219" s="632"/>
      <c r="M1219" s="632"/>
      <c r="N1219" s="632"/>
      <c r="O1219" s="632"/>
    </row>
    <row r="1220" spans="1:15" ht="25.5" x14ac:dyDescent="0.25">
      <c r="A1220" s="900">
        <v>1</v>
      </c>
      <c r="B1220" s="901" t="s">
        <v>203</v>
      </c>
      <c r="C1220" s="621"/>
      <c r="D1220" s="1297"/>
      <c r="E1220" s="1298"/>
      <c r="F1220" s="1291"/>
      <c r="G1220" s="1291"/>
      <c r="H1220" s="1328"/>
      <c r="I1220" s="1322"/>
      <c r="J1220" s="597"/>
      <c r="K1220" s="632"/>
      <c r="L1220" s="632"/>
      <c r="M1220" s="632"/>
      <c r="N1220" s="632"/>
      <c r="O1220" s="632"/>
    </row>
    <row r="1221" spans="1:15" ht="25.5" x14ac:dyDescent="0.25">
      <c r="A1221" s="636" t="s">
        <v>13</v>
      </c>
      <c r="B1221" s="697" t="s">
        <v>204</v>
      </c>
      <c r="C1221" s="597" t="s">
        <v>48</v>
      </c>
      <c r="D1221" s="1283">
        <v>100</v>
      </c>
      <c r="E1221" s="1284"/>
      <c r="F1221" s="1291">
        <v>100</v>
      </c>
      <c r="G1221" s="1291"/>
      <c r="H1221" s="1283">
        <v>100</v>
      </c>
      <c r="I1221" s="1284"/>
      <c r="J1221" s="597" t="s">
        <v>277</v>
      </c>
      <c r="K1221" s="632"/>
      <c r="L1221" s="632"/>
      <c r="M1221" s="632"/>
      <c r="N1221" s="632"/>
      <c r="O1221" s="632"/>
    </row>
    <row r="1222" spans="1:15" ht="51" x14ac:dyDescent="0.25">
      <c r="A1222" s="636" t="s">
        <v>15</v>
      </c>
      <c r="B1222" s="697" t="s">
        <v>205</v>
      </c>
      <c r="C1222" s="597" t="s">
        <v>48</v>
      </c>
      <c r="D1222" s="1283">
        <v>88</v>
      </c>
      <c r="E1222" s="1284"/>
      <c r="F1222" s="1291">
        <v>100</v>
      </c>
      <c r="G1222" s="1291"/>
      <c r="H1222" s="1283">
        <v>92</v>
      </c>
      <c r="I1222" s="1284"/>
      <c r="J1222" s="597" t="s">
        <v>1542</v>
      </c>
      <c r="K1222" s="632"/>
      <c r="L1222" s="632"/>
      <c r="M1222" s="632"/>
      <c r="N1222" s="632"/>
      <c r="O1222" s="632"/>
    </row>
    <row r="1223" spans="1:15" ht="38.25" x14ac:dyDescent="0.25">
      <c r="A1223" s="636" t="s">
        <v>16</v>
      </c>
      <c r="B1223" s="697" t="s">
        <v>206</v>
      </c>
      <c r="C1223" s="597" t="s">
        <v>50</v>
      </c>
      <c r="D1223" s="1283">
        <v>12.6</v>
      </c>
      <c r="E1223" s="1284"/>
      <c r="F1223" s="1291">
        <v>12.6</v>
      </c>
      <c r="G1223" s="1291"/>
      <c r="H1223" s="1283">
        <v>13.3</v>
      </c>
      <c r="I1223" s="1284"/>
      <c r="J1223" s="926" t="s">
        <v>1478</v>
      </c>
      <c r="K1223" s="632"/>
      <c r="L1223" s="632"/>
      <c r="M1223" s="632"/>
      <c r="N1223" s="632"/>
      <c r="O1223" s="632"/>
    </row>
    <row r="1224" spans="1:15" ht="51" x14ac:dyDescent="0.25">
      <c r="A1224" s="636" t="s">
        <v>276</v>
      </c>
      <c r="B1224" s="697" t="s">
        <v>207</v>
      </c>
      <c r="C1224" s="597" t="s">
        <v>48</v>
      </c>
      <c r="D1224" s="1283">
        <v>100</v>
      </c>
      <c r="E1224" s="1284"/>
      <c r="F1224" s="1291">
        <v>100</v>
      </c>
      <c r="G1224" s="1291"/>
      <c r="H1224" s="1283">
        <v>100</v>
      </c>
      <c r="I1224" s="1284"/>
      <c r="J1224" s="636" t="s">
        <v>277</v>
      </c>
      <c r="K1224" s="632"/>
      <c r="L1224" s="632"/>
      <c r="M1224" s="632"/>
      <c r="N1224" s="632"/>
      <c r="O1224" s="632"/>
    </row>
    <row r="1225" spans="1:15" ht="15.75" x14ac:dyDescent="0.25">
      <c r="A1225" s="597">
        <v>2</v>
      </c>
      <c r="B1225" s="902" t="s">
        <v>208</v>
      </c>
      <c r="C1225" s="597"/>
      <c r="D1225" s="1285"/>
      <c r="E1225" s="1286"/>
      <c r="F1225" s="1198"/>
      <c r="G1225" s="1198"/>
      <c r="H1225" s="1285"/>
      <c r="I1225" s="1286"/>
      <c r="J1225" s="618"/>
      <c r="K1225" s="632"/>
      <c r="L1225" s="632"/>
      <c r="M1225" s="632"/>
      <c r="N1225" s="632"/>
      <c r="O1225" s="632"/>
    </row>
    <row r="1226" spans="1:15" ht="63.75" x14ac:dyDescent="0.25">
      <c r="A1226" s="636" t="s">
        <v>25</v>
      </c>
      <c r="B1226" s="697" t="s">
        <v>209</v>
      </c>
      <c r="C1226" s="597" t="s">
        <v>48</v>
      </c>
      <c r="D1226" s="1283">
        <v>100</v>
      </c>
      <c r="E1226" s="1284"/>
      <c r="F1226" s="1291">
        <v>100</v>
      </c>
      <c r="G1226" s="1291"/>
      <c r="H1226" s="1283">
        <v>100</v>
      </c>
      <c r="I1226" s="1284"/>
      <c r="J1226" s="636" t="s">
        <v>277</v>
      </c>
      <c r="K1226" s="632"/>
      <c r="L1226" s="632"/>
      <c r="M1226" s="632"/>
      <c r="N1226" s="632"/>
      <c r="O1226" s="632"/>
    </row>
    <row r="1227" spans="1:15" ht="38.25" x14ac:dyDescent="0.25">
      <c r="A1227" s="636" t="s">
        <v>28</v>
      </c>
      <c r="B1227" s="697" t="s">
        <v>210</v>
      </c>
      <c r="C1227" s="597" t="s">
        <v>48</v>
      </c>
      <c r="D1227" s="1285" t="s">
        <v>692</v>
      </c>
      <c r="E1227" s="1286"/>
      <c r="F1227" s="1291">
        <v>5</v>
      </c>
      <c r="G1227" s="1291"/>
      <c r="H1227" s="1283">
        <v>3</v>
      </c>
      <c r="I1227" s="1284"/>
      <c r="J1227" s="636" t="s">
        <v>1479</v>
      </c>
      <c r="K1227" s="632"/>
      <c r="L1227" s="632"/>
      <c r="M1227" s="632"/>
      <c r="N1227" s="632"/>
      <c r="O1227" s="632"/>
    </row>
    <row r="1228" spans="1:15" ht="51" x14ac:dyDescent="0.25">
      <c r="A1228" s="636" t="s">
        <v>29</v>
      </c>
      <c r="B1228" s="697" t="s">
        <v>1312</v>
      </c>
      <c r="C1228" s="597" t="s">
        <v>48</v>
      </c>
      <c r="D1228" s="1283">
        <v>19</v>
      </c>
      <c r="E1228" s="1284"/>
      <c r="F1228" s="1283">
        <v>25</v>
      </c>
      <c r="G1228" s="1284"/>
      <c r="H1228" s="1283">
        <v>36</v>
      </c>
      <c r="I1228" s="1284"/>
      <c r="J1228" s="636" t="s">
        <v>1480</v>
      </c>
      <c r="K1228" s="632"/>
      <c r="L1228" s="632"/>
      <c r="M1228" s="632"/>
      <c r="N1228" s="632"/>
      <c r="O1228" s="632"/>
    </row>
    <row r="1229" spans="1:15" ht="37.5" customHeight="1" x14ac:dyDescent="0.25">
      <c r="A1229" s="636" t="s">
        <v>30</v>
      </c>
      <c r="B1229" s="697" t="s">
        <v>1313</v>
      </c>
      <c r="C1229" s="597" t="s">
        <v>212</v>
      </c>
      <c r="D1229" s="1285" t="s">
        <v>304</v>
      </c>
      <c r="E1229" s="1286"/>
      <c r="F1229" s="1198" t="s">
        <v>43</v>
      </c>
      <c r="G1229" s="1198"/>
      <c r="H1229" s="1285" t="s">
        <v>42</v>
      </c>
      <c r="I1229" s="1286"/>
      <c r="J1229" s="597" t="s">
        <v>1481</v>
      </c>
      <c r="K1229" s="632"/>
      <c r="L1229" s="632"/>
      <c r="M1229" s="632"/>
      <c r="N1229" s="632"/>
      <c r="O1229" s="632"/>
    </row>
    <row r="1230" spans="1:15" ht="9.75" hidden="1" customHeight="1" x14ac:dyDescent="0.25">
      <c r="A1230" s="636" t="s">
        <v>31</v>
      </c>
      <c r="B1230" s="697" t="s">
        <v>1314</v>
      </c>
      <c r="C1230" s="597" t="s">
        <v>212</v>
      </c>
      <c r="D1230" s="1285" t="s">
        <v>279</v>
      </c>
      <c r="E1230" s="1286"/>
      <c r="F1230" s="1285">
        <v>1</v>
      </c>
      <c r="G1230" s="1286"/>
      <c r="H1230" s="1285"/>
      <c r="I1230" s="1286"/>
      <c r="J1230" s="597" t="s">
        <v>694</v>
      </c>
      <c r="K1230" s="632"/>
      <c r="L1230" s="632"/>
      <c r="M1230" s="632"/>
      <c r="N1230" s="632"/>
      <c r="O1230" s="632"/>
    </row>
    <row r="1231" spans="1:15" ht="37.5" customHeight="1" x14ac:dyDescent="0.25">
      <c r="A1231" s="636" t="s">
        <v>31</v>
      </c>
      <c r="B1231" s="697" t="s">
        <v>214</v>
      </c>
      <c r="C1231" s="597" t="s">
        <v>48</v>
      </c>
      <c r="D1231" s="1283">
        <v>100</v>
      </c>
      <c r="E1231" s="1284"/>
      <c r="F1231" s="1291">
        <v>100</v>
      </c>
      <c r="G1231" s="1291"/>
      <c r="H1231" s="1283">
        <v>100</v>
      </c>
      <c r="I1231" s="1284"/>
      <c r="J1231" s="636" t="s">
        <v>277</v>
      </c>
      <c r="K1231" s="632"/>
      <c r="L1231" s="632"/>
      <c r="M1231" s="632"/>
      <c r="N1231" s="632"/>
      <c r="O1231" s="632"/>
    </row>
    <row r="1232" spans="1:15" ht="1.5" hidden="1" customHeight="1" x14ac:dyDescent="0.25">
      <c r="A1232" s="636" t="s">
        <v>862</v>
      </c>
      <c r="B1232" s="697" t="s">
        <v>1315</v>
      </c>
      <c r="C1232" s="597" t="s">
        <v>248</v>
      </c>
      <c r="D1232" s="1285" t="s">
        <v>304</v>
      </c>
      <c r="E1232" s="1286"/>
      <c r="F1232" s="1285" t="s">
        <v>304</v>
      </c>
      <c r="G1232" s="1286"/>
      <c r="H1232" s="1285" t="s">
        <v>304</v>
      </c>
      <c r="I1232" s="1286"/>
      <c r="J1232" s="636"/>
      <c r="K1232" s="632"/>
      <c r="L1232" s="632"/>
      <c r="M1232" s="632"/>
      <c r="N1232" s="632"/>
      <c r="O1232" s="632"/>
    </row>
    <row r="1233" spans="1:15" ht="15.75" hidden="1" x14ac:dyDescent="0.25">
      <c r="A1233" s="636" t="s">
        <v>1316</v>
      </c>
      <c r="B1233" s="697" t="s">
        <v>1317</v>
      </c>
      <c r="C1233" s="597" t="s">
        <v>248</v>
      </c>
      <c r="D1233" s="1285" t="s">
        <v>304</v>
      </c>
      <c r="E1233" s="1286"/>
      <c r="F1233" s="1285" t="s">
        <v>304</v>
      </c>
      <c r="G1233" s="1286"/>
      <c r="H1233" s="1285" t="s">
        <v>304</v>
      </c>
      <c r="I1233" s="1286"/>
      <c r="J1233" s="636"/>
      <c r="K1233" s="632"/>
      <c r="L1233" s="632"/>
      <c r="M1233" s="632"/>
      <c r="N1233" s="632"/>
      <c r="O1233" s="632"/>
    </row>
    <row r="1234" spans="1:15" ht="76.5" hidden="1" x14ac:dyDescent="0.25">
      <c r="A1234" s="636" t="s">
        <v>866</v>
      </c>
      <c r="B1234" s="697" t="s">
        <v>1318</v>
      </c>
      <c r="C1234" s="597" t="s">
        <v>212</v>
      </c>
      <c r="D1234" s="1285" t="s">
        <v>503</v>
      </c>
      <c r="E1234" s="1286"/>
      <c r="F1234" s="1285" t="s">
        <v>299</v>
      </c>
      <c r="G1234" s="1286"/>
      <c r="H1234" s="1285" t="s">
        <v>503</v>
      </c>
      <c r="I1234" s="1286"/>
      <c r="J1234" s="636" t="s">
        <v>1374</v>
      </c>
      <c r="K1234" s="632"/>
      <c r="L1234" s="632"/>
      <c r="M1234" s="632"/>
      <c r="N1234" s="632"/>
      <c r="O1234" s="632"/>
    </row>
    <row r="1235" spans="1:15" ht="25.5" hidden="1" x14ac:dyDescent="0.25">
      <c r="A1235" s="636" t="s">
        <v>868</v>
      </c>
      <c r="B1235" s="697" t="s">
        <v>1319</v>
      </c>
      <c r="C1235" s="597" t="s">
        <v>212</v>
      </c>
      <c r="D1235" s="1285" t="s">
        <v>304</v>
      </c>
      <c r="E1235" s="1286"/>
      <c r="F1235" s="1285" t="s">
        <v>42</v>
      </c>
      <c r="G1235" s="1286"/>
      <c r="H1235" s="1285" t="s">
        <v>304</v>
      </c>
      <c r="I1235" s="1286"/>
      <c r="J1235" s="636" t="s">
        <v>1373</v>
      </c>
      <c r="K1235" s="632"/>
      <c r="L1235" s="632"/>
      <c r="M1235" s="632"/>
      <c r="N1235" s="632"/>
      <c r="O1235" s="632"/>
    </row>
    <row r="1236" spans="1:15" ht="38.25" hidden="1" x14ac:dyDescent="0.25">
      <c r="A1236" s="636" t="s">
        <v>1320</v>
      </c>
      <c r="B1236" s="697" t="s">
        <v>214</v>
      </c>
      <c r="C1236" s="597" t="s">
        <v>48</v>
      </c>
      <c r="D1236" s="1285" t="s">
        <v>279</v>
      </c>
      <c r="E1236" s="1286"/>
      <c r="F1236" s="1285" t="s">
        <v>279</v>
      </c>
      <c r="G1236" s="1286"/>
      <c r="H1236" s="1285" t="s">
        <v>279</v>
      </c>
      <c r="I1236" s="1286"/>
      <c r="J1236" s="636"/>
      <c r="K1236" s="632"/>
      <c r="L1236" s="632"/>
      <c r="M1236" s="632"/>
      <c r="N1236" s="632"/>
      <c r="O1236" s="632"/>
    </row>
    <row r="1237" spans="1:15" ht="38.25" x14ac:dyDescent="0.25">
      <c r="A1237" s="597">
        <v>3</v>
      </c>
      <c r="B1237" s="902" t="s">
        <v>215</v>
      </c>
      <c r="C1237" s="597"/>
      <c r="D1237" s="1285"/>
      <c r="E1237" s="1286"/>
      <c r="F1237" s="1198"/>
      <c r="G1237" s="1198"/>
      <c r="H1237" s="1285"/>
      <c r="I1237" s="1286"/>
      <c r="J1237" s="597"/>
      <c r="K1237" s="632"/>
      <c r="L1237" s="632"/>
      <c r="M1237" s="632"/>
      <c r="N1237" s="632"/>
      <c r="O1237" s="632"/>
    </row>
    <row r="1238" spans="1:15" ht="25.5" x14ac:dyDescent="0.25">
      <c r="A1238" s="636" t="s">
        <v>72</v>
      </c>
      <c r="B1238" s="189" t="s">
        <v>216</v>
      </c>
      <c r="C1238" s="597" t="s">
        <v>48</v>
      </c>
      <c r="D1238" s="1285" t="s">
        <v>1482</v>
      </c>
      <c r="E1238" s="1286"/>
      <c r="F1238" s="1198" t="s">
        <v>1482</v>
      </c>
      <c r="G1238" s="1198"/>
      <c r="H1238" s="1285" t="s">
        <v>1482</v>
      </c>
      <c r="I1238" s="1286"/>
      <c r="J1238" s="636" t="s">
        <v>277</v>
      </c>
      <c r="K1238" s="632"/>
      <c r="L1238" s="632"/>
      <c r="M1238" s="632"/>
      <c r="N1238" s="632"/>
      <c r="O1238" s="632"/>
    </row>
    <row r="1239" spans="1:15" ht="89.25" x14ac:dyDescent="0.25">
      <c r="A1239" s="636" t="s">
        <v>73</v>
      </c>
      <c r="B1239" s="903" t="s">
        <v>217</v>
      </c>
      <c r="C1239" s="597" t="s">
        <v>48</v>
      </c>
      <c r="D1239" s="1285" t="s">
        <v>1482</v>
      </c>
      <c r="E1239" s="1286"/>
      <c r="F1239" s="1198" t="s">
        <v>1482</v>
      </c>
      <c r="G1239" s="1198"/>
      <c r="H1239" s="1285" t="s">
        <v>1482</v>
      </c>
      <c r="I1239" s="1286"/>
      <c r="J1239" s="636" t="s">
        <v>277</v>
      </c>
      <c r="K1239" s="632"/>
      <c r="L1239" s="632"/>
      <c r="M1239" s="632"/>
      <c r="N1239" s="632"/>
      <c r="O1239" s="632"/>
    </row>
    <row r="1240" spans="1:15" ht="102" x14ac:dyDescent="0.25">
      <c r="A1240" s="636" t="s">
        <v>77</v>
      </c>
      <c r="B1240" s="189" t="s">
        <v>218</v>
      </c>
      <c r="C1240" s="597" t="s">
        <v>219</v>
      </c>
      <c r="D1240" s="1285" t="s">
        <v>1378</v>
      </c>
      <c r="E1240" s="1286"/>
      <c r="F1240" s="1198" t="s">
        <v>1483</v>
      </c>
      <c r="G1240" s="1198"/>
      <c r="H1240" s="1285" t="s">
        <v>1484</v>
      </c>
      <c r="I1240" s="1286"/>
      <c r="J1240" s="597" t="s">
        <v>1476</v>
      </c>
      <c r="K1240" s="632"/>
      <c r="L1240" s="632"/>
      <c r="M1240" s="632"/>
      <c r="N1240" s="632"/>
      <c r="O1240" s="632"/>
    </row>
    <row r="1241" spans="1:15" ht="51" x14ac:dyDescent="0.25">
      <c r="A1241" s="636" t="s">
        <v>83</v>
      </c>
      <c r="B1241" s="189" t="s">
        <v>220</v>
      </c>
      <c r="C1241" s="597" t="s">
        <v>219</v>
      </c>
      <c r="D1241" s="1285" t="s">
        <v>281</v>
      </c>
      <c r="E1241" s="1286"/>
      <c r="F1241" s="1198" t="s">
        <v>281</v>
      </c>
      <c r="G1241" s="1198"/>
      <c r="H1241" s="1285" t="s">
        <v>281</v>
      </c>
      <c r="I1241" s="1286"/>
      <c r="J1241" s="636" t="s">
        <v>277</v>
      </c>
      <c r="K1241" s="632"/>
      <c r="L1241" s="632"/>
      <c r="M1241" s="632"/>
      <c r="N1241" s="632"/>
      <c r="O1241" s="632"/>
    </row>
    <row r="1242" spans="1:15" ht="127.5" x14ac:dyDescent="0.25">
      <c r="A1242" s="636" t="s">
        <v>221</v>
      </c>
      <c r="B1242" s="189" t="s">
        <v>222</v>
      </c>
      <c r="C1242" s="597" t="s">
        <v>48</v>
      </c>
      <c r="D1242" s="1285" t="s">
        <v>1380</v>
      </c>
      <c r="E1242" s="1286"/>
      <c r="F1242" s="1198" t="s">
        <v>1379</v>
      </c>
      <c r="G1242" s="1198"/>
      <c r="H1242" s="1285" t="s">
        <v>1485</v>
      </c>
      <c r="I1242" s="1286"/>
      <c r="J1242" s="636" t="s">
        <v>1477</v>
      </c>
      <c r="K1242" s="632"/>
      <c r="L1242" s="632"/>
      <c r="M1242" s="632"/>
      <c r="N1242" s="632"/>
      <c r="O1242" s="632"/>
    </row>
    <row r="1243" spans="1:15" ht="51" x14ac:dyDescent="0.25">
      <c r="A1243" s="636" t="s">
        <v>223</v>
      </c>
      <c r="B1243" s="189" t="s">
        <v>224</v>
      </c>
      <c r="C1243" s="597" t="s">
        <v>48</v>
      </c>
      <c r="D1243" s="1285" t="s">
        <v>1486</v>
      </c>
      <c r="E1243" s="1286"/>
      <c r="F1243" s="1198" t="s">
        <v>1482</v>
      </c>
      <c r="G1243" s="1198"/>
      <c r="H1243" s="1285" t="s">
        <v>1482</v>
      </c>
      <c r="I1243" s="1286"/>
      <c r="J1243" s="636" t="s">
        <v>277</v>
      </c>
      <c r="K1243" s="632"/>
      <c r="L1243" s="632"/>
      <c r="M1243" s="632"/>
      <c r="N1243" s="632"/>
      <c r="O1243" s="632"/>
    </row>
    <row r="1244" spans="1:15" ht="25.5" x14ac:dyDescent="0.25">
      <c r="A1244" s="636">
        <v>4</v>
      </c>
      <c r="B1244" s="904" t="s">
        <v>225</v>
      </c>
      <c r="C1244" s="597"/>
      <c r="D1244" s="1285"/>
      <c r="E1244" s="1286"/>
      <c r="F1244" s="1198"/>
      <c r="G1244" s="1198"/>
      <c r="H1244" s="1285"/>
      <c r="I1244" s="1286"/>
      <c r="J1244" s="597"/>
      <c r="K1244" s="632"/>
      <c r="L1244" s="632"/>
      <c r="M1244" s="632"/>
      <c r="N1244" s="632"/>
      <c r="O1244" s="632"/>
    </row>
    <row r="1245" spans="1:15" ht="89.25" x14ac:dyDescent="0.25">
      <c r="A1245" s="636" t="s">
        <v>54</v>
      </c>
      <c r="B1245" s="189" t="s">
        <v>226</v>
      </c>
      <c r="C1245" s="597" t="s">
        <v>48</v>
      </c>
      <c r="D1245" s="1285" t="s">
        <v>1381</v>
      </c>
      <c r="E1245" s="1286"/>
      <c r="F1245" s="1198" t="s">
        <v>1487</v>
      </c>
      <c r="G1245" s="1198"/>
      <c r="H1245" s="1285" t="s">
        <v>1488</v>
      </c>
      <c r="I1245" s="1286"/>
      <c r="J1245" s="636" t="s">
        <v>1489</v>
      </c>
      <c r="K1245" s="632"/>
      <c r="L1245" s="632"/>
      <c r="M1245" s="632"/>
      <c r="N1245" s="632"/>
      <c r="O1245" s="632"/>
    </row>
    <row r="1246" spans="1:15" ht="76.5" x14ac:dyDescent="0.25">
      <c r="A1246" s="636" t="s">
        <v>55</v>
      </c>
      <c r="B1246" s="189" t="s">
        <v>227</v>
      </c>
      <c r="C1246" s="597" t="s">
        <v>48</v>
      </c>
      <c r="D1246" s="1285" t="s">
        <v>1382</v>
      </c>
      <c r="E1246" s="1286"/>
      <c r="F1246" s="1198" t="s">
        <v>1490</v>
      </c>
      <c r="G1246" s="1198"/>
      <c r="H1246" s="1285" t="s">
        <v>1491</v>
      </c>
      <c r="I1246" s="1286"/>
      <c r="J1246" s="636" t="s">
        <v>1492</v>
      </c>
      <c r="K1246" s="632"/>
      <c r="L1246" s="632"/>
      <c r="M1246" s="632"/>
      <c r="N1246" s="632"/>
      <c r="O1246" s="632"/>
    </row>
    <row r="1247" spans="1:15" ht="63.75" x14ac:dyDescent="0.25">
      <c r="A1247" s="636" t="s">
        <v>56</v>
      </c>
      <c r="B1247" s="189" t="s">
        <v>228</v>
      </c>
      <c r="C1247" s="597" t="s">
        <v>48</v>
      </c>
      <c r="D1247" s="1285" t="s">
        <v>422</v>
      </c>
      <c r="E1247" s="1286"/>
      <c r="F1247" s="1198" t="s">
        <v>1493</v>
      </c>
      <c r="G1247" s="1198"/>
      <c r="H1247" s="1285" t="s">
        <v>1321</v>
      </c>
      <c r="I1247" s="1286"/>
      <c r="J1247" s="636" t="s">
        <v>1494</v>
      </c>
      <c r="K1247" s="632"/>
      <c r="L1247" s="632"/>
      <c r="M1247" s="632"/>
      <c r="N1247" s="632"/>
      <c r="O1247" s="632"/>
    </row>
    <row r="1248" spans="1:15" ht="76.5" x14ac:dyDescent="0.25">
      <c r="A1248" s="636" t="s">
        <v>57</v>
      </c>
      <c r="B1248" s="189" t="s">
        <v>229</v>
      </c>
      <c r="C1248" s="597" t="s">
        <v>48</v>
      </c>
      <c r="D1248" s="1285" t="s">
        <v>1495</v>
      </c>
      <c r="E1248" s="1286"/>
      <c r="F1248" s="1198" t="s">
        <v>1496</v>
      </c>
      <c r="G1248" s="1198"/>
      <c r="H1248" s="1285" t="s">
        <v>1497</v>
      </c>
      <c r="I1248" s="1286"/>
      <c r="J1248" s="636" t="s">
        <v>1498</v>
      </c>
      <c r="K1248" s="632"/>
      <c r="L1248" s="632"/>
      <c r="M1248" s="632"/>
      <c r="N1248" s="632"/>
      <c r="O1248" s="632"/>
    </row>
    <row r="1249" spans="1:15" ht="38.25" x14ac:dyDescent="0.25">
      <c r="A1249" s="636" t="s">
        <v>58</v>
      </c>
      <c r="B1249" s="189" t="s">
        <v>230</v>
      </c>
      <c r="C1249" s="597" t="s">
        <v>48</v>
      </c>
      <c r="D1249" s="1285" t="s">
        <v>1383</v>
      </c>
      <c r="E1249" s="1286"/>
      <c r="F1249" s="1198" t="s">
        <v>1499</v>
      </c>
      <c r="G1249" s="1198"/>
      <c r="H1249" s="1285" t="s">
        <v>1500</v>
      </c>
      <c r="I1249" s="1286"/>
      <c r="J1249" s="597" t="s">
        <v>1501</v>
      </c>
      <c r="K1249" s="632"/>
      <c r="L1249" s="632"/>
      <c r="M1249" s="632"/>
      <c r="N1249" s="632"/>
      <c r="O1249" s="632"/>
    </row>
    <row r="1250" spans="1:15" ht="25.5" x14ac:dyDescent="0.25">
      <c r="A1250" s="636">
        <v>5</v>
      </c>
      <c r="B1250" s="904" t="s">
        <v>231</v>
      </c>
      <c r="C1250" s="597"/>
      <c r="D1250" s="1285"/>
      <c r="E1250" s="1286"/>
      <c r="F1250" s="1198"/>
      <c r="G1250" s="1198"/>
      <c r="H1250" s="1285"/>
      <c r="I1250" s="1286"/>
      <c r="J1250" s="597"/>
      <c r="K1250" s="632"/>
      <c r="L1250" s="632"/>
      <c r="M1250" s="632"/>
      <c r="N1250" s="632"/>
      <c r="O1250" s="632"/>
    </row>
    <row r="1251" spans="1:15" ht="38.25" x14ac:dyDescent="0.25">
      <c r="A1251" s="636" t="s">
        <v>62</v>
      </c>
      <c r="B1251" s="189" t="s">
        <v>232</v>
      </c>
      <c r="C1251" s="597" t="s">
        <v>48</v>
      </c>
      <c r="D1251" s="1285" t="s">
        <v>1502</v>
      </c>
      <c r="E1251" s="1286"/>
      <c r="F1251" s="1198" t="s">
        <v>711</v>
      </c>
      <c r="G1251" s="1198"/>
      <c r="H1251" s="1285" t="s">
        <v>1503</v>
      </c>
      <c r="I1251" s="1286"/>
      <c r="J1251" s="636" t="s">
        <v>1504</v>
      </c>
      <c r="K1251" s="632"/>
      <c r="L1251" s="632"/>
      <c r="M1251" s="632"/>
      <c r="N1251" s="632"/>
      <c r="O1251" s="632"/>
    </row>
    <row r="1252" spans="1:15" ht="38.25" x14ac:dyDescent="0.25">
      <c r="A1252" s="636" t="s">
        <v>63</v>
      </c>
      <c r="B1252" s="189" t="s">
        <v>233</v>
      </c>
      <c r="C1252" s="597" t="s">
        <v>48</v>
      </c>
      <c r="D1252" s="1285" t="s">
        <v>711</v>
      </c>
      <c r="E1252" s="1286"/>
      <c r="F1252" s="1198" t="s">
        <v>1505</v>
      </c>
      <c r="G1252" s="1198"/>
      <c r="H1252" s="1285" t="s">
        <v>1505</v>
      </c>
      <c r="I1252" s="1286"/>
      <c r="J1252" s="636" t="s">
        <v>277</v>
      </c>
      <c r="K1252" s="632"/>
      <c r="L1252" s="632"/>
      <c r="M1252" s="632"/>
      <c r="N1252" s="632"/>
      <c r="O1252" s="632"/>
    </row>
    <row r="1253" spans="1:15" ht="51" x14ac:dyDescent="0.25">
      <c r="A1253" s="636" t="s">
        <v>64</v>
      </c>
      <c r="B1253" s="189" t="s">
        <v>234</v>
      </c>
      <c r="C1253" s="597" t="s">
        <v>48</v>
      </c>
      <c r="D1253" s="1285" t="s">
        <v>1503</v>
      </c>
      <c r="E1253" s="1286"/>
      <c r="F1253" s="1198" t="s">
        <v>1503</v>
      </c>
      <c r="G1253" s="1198"/>
      <c r="H1253" s="1285" t="s">
        <v>1502</v>
      </c>
      <c r="I1253" s="1286"/>
      <c r="J1253" s="636" t="s">
        <v>1506</v>
      </c>
      <c r="K1253" s="632"/>
      <c r="L1253" s="632"/>
      <c r="M1253" s="632"/>
      <c r="N1253" s="632"/>
      <c r="O1253" s="632"/>
    </row>
    <row r="1254" spans="1:15" ht="41.25" customHeight="1" x14ac:dyDescent="0.25">
      <c r="A1254" s="636" t="s">
        <v>65</v>
      </c>
      <c r="B1254" s="189" t="s">
        <v>235</v>
      </c>
      <c r="C1254" s="597" t="s">
        <v>48</v>
      </c>
      <c r="D1254" s="1285" t="s">
        <v>1507</v>
      </c>
      <c r="E1254" s="1286"/>
      <c r="F1254" s="1198" t="s">
        <v>1483</v>
      </c>
      <c r="G1254" s="1198"/>
      <c r="H1254" s="1285" t="s">
        <v>1508</v>
      </c>
      <c r="I1254" s="1286"/>
      <c r="J1254" s="636" t="s">
        <v>1509</v>
      </c>
      <c r="K1254" s="632"/>
      <c r="L1254" s="632"/>
      <c r="M1254" s="632"/>
      <c r="N1254" s="632"/>
      <c r="O1254" s="632"/>
    </row>
    <row r="1255" spans="1:15" ht="25.5" x14ac:dyDescent="0.25">
      <c r="A1255" s="636" t="s">
        <v>66</v>
      </c>
      <c r="B1255" s="189" t="s">
        <v>236</v>
      </c>
      <c r="C1255" s="597" t="s">
        <v>48</v>
      </c>
      <c r="D1255" s="1285" t="s">
        <v>1510</v>
      </c>
      <c r="E1255" s="1286"/>
      <c r="F1255" s="1198" t="s">
        <v>1511</v>
      </c>
      <c r="G1255" s="1198"/>
      <c r="H1255" s="1285" t="s">
        <v>1511</v>
      </c>
      <c r="I1255" s="1286"/>
      <c r="J1255" s="636" t="s">
        <v>277</v>
      </c>
      <c r="K1255" s="632"/>
      <c r="L1255" s="632"/>
      <c r="M1255" s="632"/>
      <c r="N1255" s="632"/>
      <c r="O1255" s="632"/>
    </row>
    <row r="1256" spans="1:15" ht="102" x14ac:dyDescent="0.25">
      <c r="A1256" s="636" t="s">
        <v>67</v>
      </c>
      <c r="B1256" s="189" t="s">
        <v>237</v>
      </c>
      <c r="C1256" s="597" t="s">
        <v>48</v>
      </c>
      <c r="D1256" s="1285" t="s">
        <v>1512</v>
      </c>
      <c r="E1256" s="1286"/>
      <c r="F1256" s="1198" t="s">
        <v>1483</v>
      </c>
      <c r="G1256" s="1198"/>
      <c r="H1256" s="1285" t="s">
        <v>1513</v>
      </c>
      <c r="I1256" s="1286"/>
      <c r="J1256" s="636" t="s">
        <v>1514</v>
      </c>
      <c r="K1256" s="632"/>
      <c r="L1256" s="632"/>
      <c r="M1256" s="632"/>
      <c r="N1256" s="632"/>
      <c r="O1256" s="632"/>
    </row>
    <row r="1257" spans="1:15" ht="25.5" x14ac:dyDescent="0.25">
      <c r="A1257" s="636">
        <v>6</v>
      </c>
      <c r="B1257" s="904" t="s">
        <v>238</v>
      </c>
      <c r="C1257" s="597"/>
      <c r="D1257" s="1285"/>
      <c r="E1257" s="1286"/>
      <c r="F1257" s="1198"/>
      <c r="G1257" s="1198"/>
      <c r="H1257" s="1285"/>
      <c r="I1257" s="1286"/>
      <c r="J1257" s="597"/>
      <c r="K1257" s="632"/>
      <c r="L1257" s="632"/>
      <c r="M1257" s="632"/>
      <c r="N1257" s="632"/>
      <c r="O1257" s="632"/>
    </row>
    <row r="1258" spans="1:15" ht="38.25" x14ac:dyDescent="0.25">
      <c r="A1258" s="636" t="s">
        <v>92</v>
      </c>
      <c r="B1258" s="189" t="s">
        <v>239</v>
      </c>
      <c r="C1258" s="597" t="s">
        <v>48</v>
      </c>
      <c r="D1258" s="1285" t="s">
        <v>1482</v>
      </c>
      <c r="E1258" s="1286"/>
      <c r="F1258" s="1198" t="s">
        <v>1482</v>
      </c>
      <c r="G1258" s="1198"/>
      <c r="H1258" s="1285" t="s">
        <v>1482</v>
      </c>
      <c r="I1258" s="1286"/>
      <c r="J1258" s="636" t="s">
        <v>277</v>
      </c>
      <c r="K1258" s="632"/>
      <c r="L1258" s="632"/>
      <c r="M1258" s="632"/>
      <c r="N1258" s="632"/>
      <c r="O1258" s="632"/>
    </row>
    <row r="1259" spans="1:15" ht="72.75" customHeight="1" x14ac:dyDescent="0.25">
      <c r="A1259" s="636" t="s">
        <v>285</v>
      </c>
      <c r="B1259" s="189" t="s">
        <v>240</v>
      </c>
      <c r="C1259" s="597" t="s">
        <v>48</v>
      </c>
      <c r="D1259" s="1285" t="s">
        <v>1515</v>
      </c>
      <c r="E1259" s="1286"/>
      <c r="F1259" s="1198" t="s">
        <v>1486</v>
      </c>
      <c r="G1259" s="1198"/>
      <c r="H1259" s="1285" t="s">
        <v>1511</v>
      </c>
      <c r="I1259" s="1286"/>
      <c r="J1259" s="636" t="s">
        <v>1516</v>
      </c>
      <c r="K1259" s="632"/>
      <c r="L1259" s="632"/>
      <c r="M1259" s="632"/>
      <c r="N1259" s="632"/>
      <c r="O1259" s="632"/>
    </row>
    <row r="1260" spans="1:15" ht="38.25" x14ac:dyDescent="0.25">
      <c r="A1260" s="636" t="s">
        <v>286</v>
      </c>
      <c r="B1260" s="189" t="s">
        <v>241</v>
      </c>
      <c r="C1260" s="597" t="s">
        <v>48</v>
      </c>
      <c r="D1260" s="1285" t="s">
        <v>1517</v>
      </c>
      <c r="E1260" s="1286"/>
      <c r="F1260" s="1198" t="s">
        <v>1518</v>
      </c>
      <c r="G1260" s="1198"/>
      <c r="H1260" s="1285" t="s">
        <v>1517</v>
      </c>
      <c r="I1260" s="1286"/>
      <c r="J1260" s="636" t="s">
        <v>1516</v>
      </c>
      <c r="K1260" s="632"/>
      <c r="L1260" s="632"/>
      <c r="M1260" s="632"/>
      <c r="N1260" s="632"/>
      <c r="O1260" s="632"/>
    </row>
    <row r="1261" spans="1:15" ht="38.25" x14ac:dyDescent="0.25">
      <c r="A1261" s="636">
        <v>7</v>
      </c>
      <c r="B1261" s="905" t="s">
        <v>242</v>
      </c>
      <c r="C1261" s="597"/>
      <c r="D1261" s="1285"/>
      <c r="E1261" s="1286"/>
      <c r="F1261" s="1198"/>
      <c r="G1261" s="1198"/>
      <c r="H1261" s="1285"/>
      <c r="I1261" s="1286"/>
      <c r="J1261" s="597"/>
      <c r="K1261" s="632"/>
      <c r="L1261" s="632"/>
      <c r="M1261" s="632"/>
      <c r="N1261" s="632"/>
      <c r="O1261" s="632"/>
    </row>
    <row r="1262" spans="1:15" ht="38.25" x14ac:dyDescent="0.25">
      <c r="A1262" s="636" t="s">
        <v>99</v>
      </c>
      <c r="B1262" s="189" t="s">
        <v>243</v>
      </c>
      <c r="C1262" s="597" t="s">
        <v>48</v>
      </c>
      <c r="D1262" s="1285" t="s">
        <v>1483</v>
      </c>
      <c r="E1262" s="1286"/>
      <c r="F1262" s="1198" t="s">
        <v>1483</v>
      </c>
      <c r="G1262" s="1198"/>
      <c r="H1262" s="1285" t="s">
        <v>1483</v>
      </c>
      <c r="I1262" s="1286"/>
      <c r="J1262" s="636" t="s">
        <v>277</v>
      </c>
      <c r="K1262" s="632"/>
      <c r="L1262" s="632"/>
      <c r="M1262" s="632"/>
      <c r="N1262" s="632"/>
      <c r="O1262" s="632"/>
    </row>
    <row r="1263" spans="1:15" ht="25.5" x14ac:dyDescent="0.25">
      <c r="A1263" s="636" t="s">
        <v>100</v>
      </c>
      <c r="B1263" s="189" t="s">
        <v>244</v>
      </c>
      <c r="C1263" s="597" t="s">
        <v>48</v>
      </c>
      <c r="D1263" s="1285" t="s">
        <v>1512</v>
      </c>
      <c r="E1263" s="1286"/>
      <c r="F1263" s="1198" t="s">
        <v>1512</v>
      </c>
      <c r="G1263" s="1198"/>
      <c r="H1263" s="1285" t="s">
        <v>1512</v>
      </c>
      <c r="I1263" s="1286"/>
      <c r="J1263" s="636" t="s">
        <v>277</v>
      </c>
      <c r="K1263" s="632"/>
      <c r="L1263" s="632"/>
      <c r="M1263" s="632"/>
      <c r="N1263" s="632"/>
      <c r="O1263" s="632"/>
    </row>
    <row r="1264" spans="1:15" ht="40.5" customHeight="1" x14ac:dyDescent="0.25">
      <c r="A1264" s="636" t="s">
        <v>101</v>
      </c>
      <c r="B1264" s="189" t="s">
        <v>245</v>
      </c>
      <c r="C1264" s="597" t="s">
        <v>49</v>
      </c>
      <c r="D1264" s="1285" t="s">
        <v>135</v>
      </c>
      <c r="E1264" s="1286"/>
      <c r="F1264" s="1198" t="s">
        <v>135</v>
      </c>
      <c r="G1264" s="1198"/>
      <c r="H1264" s="1285" t="s">
        <v>295</v>
      </c>
      <c r="I1264" s="1286"/>
      <c r="J1264" s="636" t="s">
        <v>1519</v>
      </c>
      <c r="K1264" s="632"/>
      <c r="L1264" s="632"/>
      <c r="M1264" s="632"/>
      <c r="N1264" s="632"/>
      <c r="O1264" s="632"/>
    </row>
    <row r="1265" spans="1:15" ht="38.25" x14ac:dyDescent="0.25">
      <c r="A1265" s="636">
        <v>8</v>
      </c>
      <c r="B1265" s="905" t="s">
        <v>246</v>
      </c>
      <c r="C1265" s="597"/>
      <c r="D1265" s="1285"/>
      <c r="E1265" s="1286"/>
      <c r="F1265" s="1198"/>
      <c r="G1265" s="1198"/>
      <c r="H1265" s="1285"/>
      <c r="I1265" s="1286"/>
      <c r="J1265" s="597"/>
      <c r="K1265" s="632"/>
      <c r="L1265" s="632"/>
      <c r="M1265" s="632"/>
      <c r="N1265" s="632"/>
      <c r="O1265" s="632"/>
    </row>
    <row r="1266" spans="1:15" ht="38.25" x14ac:dyDescent="0.25">
      <c r="A1266" s="636" t="s">
        <v>117</v>
      </c>
      <c r="B1266" s="189" t="s">
        <v>247</v>
      </c>
      <c r="C1266" s="597" t="s">
        <v>248</v>
      </c>
      <c r="D1266" s="1285" t="s">
        <v>133</v>
      </c>
      <c r="E1266" s="1286"/>
      <c r="F1266" s="1198" t="s">
        <v>428</v>
      </c>
      <c r="G1266" s="1198"/>
      <c r="H1266" s="1285" t="s">
        <v>133</v>
      </c>
      <c r="I1266" s="1286"/>
      <c r="J1266" s="636" t="s">
        <v>680</v>
      </c>
      <c r="K1266" s="632"/>
      <c r="L1266" s="632"/>
      <c r="M1266" s="632"/>
      <c r="N1266" s="632"/>
      <c r="O1266" s="632"/>
    </row>
    <row r="1267" spans="1:15" ht="38.25" x14ac:dyDescent="0.25">
      <c r="A1267" s="636" t="s">
        <v>118</v>
      </c>
      <c r="B1267" s="189" t="s">
        <v>249</v>
      </c>
      <c r="C1267" s="597" t="s">
        <v>48</v>
      </c>
      <c r="D1267" s="1285" t="s">
        <v>1520</v>
      </c>
      <c r="E1267" s="1286"/>
      <c r="F1267" s="1198" t="s">
        <v>1521</v>
      </c>
      <c r="G1267" s="1198"/>
      <c r="H1267" s="1285" t="s">
        <v>1520</v>
      </c>
      <c r="I1267" s="1286"/>
      <c r="J1267" s="636" t="s">
        <v>1516</v>
      </c>
      <c r="K1267" s="632"/>
      <c r="L1267" s="632"/>
      <c r="M1267" s="632"/>
      <c r="N1267" s="632"/>
      <c r="O1267" s="632"/>
    </row>
    <row r="1268" spans="1:15" ht="38.25" x14ac:dyDescent="0.25">
      <c r="A1268" s="636" t="s">
        <v>119</v>
      </c>
      <c r="B1268" s="189" t="s">
        <v>250</v>
      </c>
      <c r="C1268" s="597" t="s">
        <v>212</v>
      </c>
      <c r="D1268" s="1285" t="s">
        <v>45</v>
      </c>
      <c r="E1268" s="1286"/>
      <c r="F1268" s="1198" t="s">
        <v>45</v>
      </c>
      <c r="G1268" s="1198"/>
      <c r="H1268" s="1285" t="s">
        <v>45</v>
      </c>
      <c r="I1268" s="1286"/>
      <c r="J1268" s="636" t="s">
        <v>277</v>
      </c>
      <c r="K1268" s="632"/>
      <c r="L1268" s="632"/>
      <c r="M1268" s="632"/>
      <c r="N1268" s="632"/>
      <c r="O1268" s="632"/>
    </row>
    <row r="1269" spans="1:15" ht="38.25" x14ac:dyDescent="0.25">
      <c r="A1269" s="636">
        <v>9</v>
      </c>
      <c r="B1269" s="905" t="s">
        <v>251</v>
      </c>
      <c r="C1269" s="597"/>
      <c r="D1269" s="1285"/>
      <c r="E1269" s="1286"/>
      <c r="F1269" s="1198"/>
      <c r="G1269" s="1198"/>
      <c r="H1269" s="1285"/>
      <c r="I1269" s="1286"/>
      <c r="J1269" s="597"/>
      <c r="K1269" s="632"/>
      <c r="L1269" s="632"/>
      <c r="M1269" s="632"/>
      <c r="N1269" s="632"/>
      <c r="O1269" s="632"/>
    </row>
    <row r="1270" spans="1:15" ht="38.25" x14ac:dyDescent="0.25">
      <c r="A1270" s="636" t="s">
        <v>127</v>
      </c>
      <c r="B1270" s="189" t="s">
        <v>252</v>
      </c>
      <c r="C1270" s="597" t="s">
        <v>48</v>
      </c>
      <c r="D1270" s="1285" t="s">
        <v>733</v>
      </c>
      <c r="E1270" s="1286"/>
      <c r="F1270" s="1198" t="s">
        <v>1522</v>
      </c>
      <c r="G1270" s="1198"/>
      <c r="H1270" s="1285" t="s">
        <v>733</v>
      </c>
      <c r="I1270" s="1286"/>
      <c r="J1270" s="636" t="s">
        <v>1516</v>
      </c>
      <c r="K1270" s="632"/>
      <c r="L1270" s="632"/>
      <c r="M1270" s="632"/>
      <c r="N1270" s="632"/>
      <c r="O1270" s="632"/>
    </row>
    <row r="1271" spans="1:15" ht="38.25" x14ac:dyDescent="0.25">
      <c r="A1271" s="636" t="s">
        <v>128</v>
      </c>
      <c r="B1271" s="189" t="s">
        <v>253</v>
      </c>
      <c r="C1271" s="597" t="s">
        <v>48</v>
      </c>
      <c r="D1271" s="1285" t="s">
        <v>1518</v>
      </c>
      <c r="E1271" s="1286"/>
      <c r="F1271" s="1198" t="s">
        <v>1523</v>
      </c>
      <c r="G1271" s="1198"/>
      <c r="H1271" s="1285" t="s">
        <v>1518</v>
      </c>
      <c r="I1271" s="1286"/>
      <c r="J1271" s="597" t="s">
        <v>1516</v>
      </c>
      <c r="K1271" s="632"/>
      <c r="L1271" s="632"/>
      <c r="M1271" s="632"/>
      <c r="N1271" s="632"/>
      <c r="O1271" s="632"/>
    </row>
    <row r="1272" spans="1:15" ht="15.75" x14ac:dyDescent="0.25">
      <c r="A1272" s="636" t="s">
        <v>129</v>
      </c>
      <c r="B1272" s="189" t="s">
        <v>254</v>
      </c>
      <c r="C1272" s="597" t="s">
        <v>255</v>
      </c>
      <c r="D1272" s="1321">
        <v>45</v>
      </c>
      <c r="E1272" s="1322"/>
      <c r="F1272" s="1323">
        <v>45</v>
      </c>
      <c r="G1272" s="1323"/>
      <c r="H1272" s="1295">
        <v>40</v>
      </c>
      <c r="I1272" s="1296"/>
      <c r="J1272" s="597" t="s">
        <v>1516</v>
      </c>
      <c r="K1272" s="632"/>
      <c r="L1272" s="632"/>
      <c r="M1272" s="632"/>
      <c r="N1272" s="632"/>
      <c r="O1272" s="632"/>
    </row>
    <row r="1273" spans="1:15" ht="51" x14ac:dyDescent="0.25">
      <c r="A1273" s="636" t="s">
        <v>130</v>
      </c>
      <c r="B1273" s="189" t="s">
        <v>256</v>
      </c>
      <c r="C1273" s="597" t="s">
        <v>48</v>
      </c>
      <c r="D1273" s="1285" t="s">
        <v>1524</v>
      </c>
      <c r="E1273" s="1286"/>
      <c r="F1273" s="1198" t="s">
        <v>1525</v>
      </c>
      <c r="G1273" s="1198"/>
      <c r="H1273" s="1285" t="s">
        <v>1524</v>
      </c>
      <c r="I1273" s="1286"/>
      <c r="J1273" s="636" t="s">
        <v>1516</v>
      </c>
      <c r="K1273" s="632"/>
      <c r="L1273" s="632"/>
      <c r="M1273" s="632"/>
      <c r="N1273" s="632"/>
      <c r="O1273" s="632"/>
    </row>
    <row r="1274" spans="1:15" ht="25.5" x14ac:dyDescent="0.25">
      <c r="A1274" s="636">
        <v>10</v>
      </c>
      <c r="B1274" s="905" t="s">
        <v>257</v>
      </c>
      <c r="C1274" s="597"/>
      <c r="D1274" s="1285"/>
      <c r="E1274" s="1286"/>
      <c r="F1274" s="1198"/>
      <c r="G1274" s="1198"/>
      <c r="H1274" s="1285"/>
      <c r="I1274" s="1286"/>
      <c r="J1274" s="597"/>
      <c r="K1274" s="632"/>
      <c r="L1274" s="632"/>
      <c r="M1274" s="632"/>
      <c r="N1274" s="632"/>
      <c r="O1274" s="632"/>
    </row>
    <row r="1275" spans="1:15" ht="25.5" x14ac:dyDescent="0.25">
      <c r="A1275" s="636" t="s">
        <v>131</v>
      </c>
      <c r="B1275" s="189" t="s">
        <v>258</v>
      </c>
      <c r="C1275" s="597" t="s">
        <v>48</v>
      </c>
      <c r="D1275" s="1285" t="s">
        <v>1526</v>
      </c>
      <c r="E1275" s="1286"/>
      <c r="F1275" s="1198" t="s">
        <v>1527</v>
      </c>
      <c r="G1275" s="1198"/>
      <c r="H1275" s="1285" t="s">
        <v>1526</v>
      </c>
      <c r="I1275" s="1286"/>
      <c r="J1275" s="636" t="s">
        <v>682</v>
      </c>
      <c r="K1275" s="632"/>
      <c r="L1275" s="632"/>
      <c r="M1275" s="632"/>
      <c r="N1275" s="632"/>
      <c r="O1275" s="632"/>
    </row>
    <row r="1276" spans="1:15" ht="25.5" x14ac:dyDescent="0.25">
      <c r="A1276" s="636" t="s">
        <v>132</v>
      </c>
      <c r="B1276" s="189" t="s">
        <v>259</v>
      </c>
      <c r="C1276" s="597" t="s">
        <v>48</v>
      </c>
      <c r="D1276" s="1285" t="s">
        <v>1482</v>
      </c>
      <c r="E1276" s="1286"/>
      <c r="F1276" s="1198" t="s">
        <v>1482</v>
      </c>
      <c r="G1276" s="1198"/>
      <c r="H1276" s="1285" t="s">
        <v>1482</v>
      </c>
      <c r="I1276" s="1286"/>
      <c r="J1276" s="636" t="s">
        <v>277</v>
      </c>
      <c r="K1276" s="632"/>
      <c r="L1276" s="632"/>
      <c r="M1276" s="632"/>
      <c r="N1276" s="632"/>
      <c r="O1276" s="632"/>
    </row>
    <row r="1277" spans="1:15" ht="25.5" x14ac:dyDescent="0.25">
      <c r="A1277" s="636" t="s">
        <v>287</v>
      </c>
      <c r="B1277" s="189" t="s">
        <v>260</v>
      </c>
      <c r="C1277" s="597" t="s">
        <v>48</v>
      </c>
      <c r="D1277" s="1285" t="s">
        <v>1482</v>
      </c>
      <c r="E1277" s="1286"/>
      <c r="F1277" s="1198" t="s">
        <v>1482</v>
      </c>
      <c r="G1277" s="1198"/>
      <c r="H1277" s="1285" t="s">
        <v>1482</v>
      </c>
      <c r="I1277" s="1286"/>
      <c r="J1277" s="636" t="s">
        <v>734</v>
      </c>
      <c r="K1277" s="632"/>
      <c r="L1277" s="632"/>
      <c r="M1277" s="632"/>
      <c r="N1277" s="632"/>
      <c r="O1277" s="632"/>
    </row>
    <row r="1278" spans="1:15" ht="38.25" x14ac:dyDescent="0.25">
      <c r="A1278" s="636" t="s">
        <v>288</v>
      </c>
      <c r="B1278" s="189" t="s">
        <v>261</v>
      </c>
      <c r="C1278" s="597" t="s">
        <v>48</v>
      </c>
      <c r="D1278" s="1285" t="s">
        <v>1482</v>
      </c>
      <c r="E1278" s="1286"/>
      <c r="F1278" s="1198" t="s">
        <v>1511</v>
      </c>
      <c r="G1278" s="1198"/>
      <c r="H1278" s="1285" t="s">
        <v>1482</v>
      </c>
      <c r="I1278" s="1286"/>
      <c r="J1278" s="636" t="s">
        <v>277</v>
      </c>
      <c r="K1278" s="632"/>
      <c r="L1278" s="632"/>
      <c r="M1278" s="632"/>
      <c r="N1278" s="632"/>
      <c r="O1278" s="632"/>
    </row>
    <row r="1279" spans="1:15" ht="25.5" x14ac:dyDescent="0.25">
      <c r="A1279" s="597" t="s">
        <v>262</v>
      </c>
      <c r="B1279" s="906" t="s">
        <v>263</v>
      </c>
      <c r="C1279" s="597"/>
      <c r="D1279" s="1285"/>
      <c r="E1279" s="1286"/>
      <c r="F1279" s="1198"/>
      <c r="G1279" s="1198"/>
      <c r="H1279" s="1285"/>
      <c r="I1279" s="1286"/>
      <c r="J1279" s="597"/>
      <c r="K1279" s="632"/>
      <c r="L1279" s="632"/>
      <c r="M1279" s="632"/>
      <c r="N1279" s="632"/>
      <c r="O1279" s="632"/>
    </row>
    <row r="1280" spans="1:15" ht="25.5" x14ac:dyDescent="0.25">
      <c r="A1280" s="597" t="s">
        <v>264</v>
      </c>
      <c r="B1280" s="697" t="s">
        <v>265</v>
      </c>
      <c r="C1280" s="597" t="s">
        <v>48</v>
      </c>
      <c r="D1280" s="1285" t="s">
        <v>1384</v>
      </c>
      <c r="E1280" s="1286"/>
      <c r="F1280" s="1198" t="s">
        <v>1528</v>
      </c>
      <c r="G1280" s="1198"/>
      <c r="H1280" s="1285" t="s">
        <v>1529</v>
      </c>
      <c r="I1280" s="1286"/>
      <c r="J1280" s="597" t="s">
        <v>736</v>
      </c>
      <c r="K1280" s="632"/>
      <c r="L1280" s="632"/>
      <c r="M1280" s="632"/>
      <c r="N1280" s="632"/>
      <c r="O1280" s="632"/>
    </row>
    <row r="1281" spans="1:15" ht="45" customHeight="1" x14ac:dyDescent="0.25">
      <c r="A1281" s="597" t="s">
        <v>266</v>
      </c>
      <c r="B1281" s="697" t="s">
        <v>267</v>
      </c>
      <c r="C1281" s="597" t="s">
        <v>48</v>
      </c>
      <c r="D1281" s="1285" t="s">
        <v>1493</v>
      </c>
      <c r="E1281" s="1286"/>
      <c r="F1281" s="1198" t="s">
        <v>1511</v>
      </c>
      <c r="G1281" s="1198"/>
      <c r="H1281" s="1285" t="s">
        <v>1530</v>
      </c>
      <c r="I1281" s="1286"/>
      <c r="J1281" s="597" t="s">
        <v>1531</v>
      </c>
      <c r="K1281" s="632"/>
      <c r="L1281" s="632"/>
      <c r="M1281" s="632"/>
      <c r="N1281" s="632"/>
      <c r="O1281" s="632"/>
    </row>
    <row r="1282" spans="1:15" ht="38.25" x14ac:dyDescent="0.25">
      <c r="A1282" s="597" t="s">
        <v>268</v>
      </c>
      <c r="B1282" s="697" t="s">
        <v>269</v>
      </c>
      <c r="C1282" s="597" t="s">
        <v>48</v>
      </c>
      <c r="D1282" s="1285" t="s">
        <v>1505</v>
      </c>
      <c r="E1282" s="1286"/>
      <c r="F1282" s="1319" t="s">
        <v>1505</v>
      </c>
      <c r="G1282" s="1320"/>
      <c r="H1282" s="1285" t="s">
        <v>1505</v>
      </c>
      <c r="I1282" s="1286"/>
      <c r="J1282" s="636" t="s">
        <v>277</v>
      </c>
      <c r="K1282" s="632"/>
      <c r="L1282" s="632"/>
      <c r="M1282" s="632"/>
      <c r="N1282" s="632"/>
      <c r="O1282" s="632"/>
    </row>
    <row r="1283" spans="1:15" ht="50.25" customHeight="1" x14ac:dyDescent="0.25">
      <c r="A1283" s="597" t="s">
        <v>270</v>
      </c>
      <c r="B1283" s="697" t="s">
        <v>271</v>
      </c>
      <c r="C1283" s="597" t="s">
        <v>48</v>
      </c>
      <c r="D1283" s="1285" t="s">
        <v>1375</v>
      </c>
      <c r="E1283" s="1286"/>
      <c r="F1283" s="1198" t="s">
        <v>1532</v>
      </c>
      <c r="G1283" s="1198"/>
      <c r="H1283" s="1285" t="s">
        <v>1482</v>
      </c>
      <c r="I1283" s="1286"/>
      <c r="J1283" s="597" t="s">
        <v>1533</v>
      </c>
      <c r="K1283" s="632"/>
      <c r="L1283" s="632"/>
      <c r="M1283" s="632"/>
      <c r="N1283" s="632"/>
      <c r="O1283" s="632"/>
    </row>
    <row r="1284" spans="1:15" ht="51" x14ac:dyDescent="0.25">
      <c r="A1284" s="597" t="s">
        <v>272</v>
      </c>
      <c r="B1284" s="697" t="s">
        <v>273</v>
      </c>
      <c r="C1284" s="597" t="s">
        <v>48</v>
      </c>
      <c r="D1284" s="1285" t="s">
        <v>1534</v>
      </c>
      <c r="E1284" s="1286"/>
      <c r="F1284" s="1198" t="s">
        <v>1535</v>
      </c>
      <c r="G1284" s="1198"/>
      <c r="H1284" s="1285" t="s">
        <v>1530</v>
      </c>
      <c r="I1284" s="1286"/>
      <c r="J1284" s="597" t="s">
        <v>1536</v>
      </c>
      <c r="K1284" s="632"/>
      <c r="L1284" s="632"/>
      <c r="M1284" s="632"/>
      <c r="N1284" s="632"/>
      <c r="O1284" s="632"/>
    </row>
    <row r="1285" spans="1:15" ht="51" x14ac:dyDescent="0.25">
      <c r="A1285" s="597" t="s">
        <v>274</v>
      </c>
      <c r="B1285" s="697" t="s">
        <v>275</v>
      </c>
      <c r="C1285" s="597" t="s">
        <v>48</v>
      </c>
      <c r="D1285" s="1285" t="s">
        <v>1482</v>
      </c>
      <c r="E1285" s="1286"/>
      <c r="F1285" s="1198" t="s">
        <v>1482</v>
      </c>
      <c r="G1285" s="1198"/>
      <c r="H1285" s="1285" t="s">
        <v>1482</v>
      </c>
      <c r="I1285" s="1286"/>
      <c r="J1285" s="636" t="s">
        <v>277</v>
      </c>
      <c r="K1285" s="632"/>
      <c r="L1285" s="632"/>
      <c r="M1285" s="632"/>
      <c r="N1285" s="632"/>
      <c r="O1285" s="632"/>
    </row>
    <row r="1286" spans="1:15" x14ac:dyDescent="0.25">
      <c r="A1286" s="632"/>
      <c r="B1286" s="632"/>
      <c r="C1286" s="632"/>
      <c r="D1286" s="632"/>
      <c r="E1286" s="632"/>
      <c r="F1286" s="632"/>
      <c r="G1286" s="632"/>
      <c r="H1286" s="633"/>
      <c r="I1286" s="632"/>
      <c r="J1286" s="632"/>
      <c r="K1286" s="632"/>
      <c r="L1286" s="632"/>
      <c r="M1286" s="632"/>
      <c r="N1286" s="632"/>
      <c r="O1286" s="632"/>
    </row>
    <row r="1287" spans="1:15" x14ac:dyDescent="0.25">
      <c r="A1287" s="632"/>
      <c r="B1287" s="632"/>
      <c r="C1287" s="632"/>
      <c r="D1287" s="632"/>
      <c r="E1287" s="632"/>
      <c r="F1287" s="632"/>
      <c r="G1287" s="632"/>
      <c r="H1287" s="633"/>
      <c r="I1287" s="632"/>
      <c r="J1287" s="632"/>
      <c r="K1287" s="632"/>
      <c r="L1287" s="632"/>
      <c r="M1287" s="632"/>
      <c r="N1287" s="632"/>
      <c r="O1287" s="632"/>
    </row>
    <row r="1288" spans="1:15" x14ac:dyDescent="0.25">
      <c r="A1288" s="632"/>
      <c r="B1288" s="632"/>
      <c r="C1288" s="632"/>
      <c r="D1288" s="632"/>
      <c r="E1288" s="632"/>
      <c r="F1288" s="632"/>
      <c r="G1288" s="632"/>
      <c r="H1288" s="633"/>
      <c r="I1288" s="632"/>
      <c r="J1288" s="632"/>
      <c r="K1288" s="632"/>
      <c r="L1288" s="632"/>
      <c r="M1288" s="632"/>
      <c r="N1288" s="632"/>
      <c r="O1288" s="632"/>
    </row>
    <row r="1289" spans="1:15" ht="51" x14ac:dyDescent="0.25">
      <c r="A1289" s="634" t="s">
        <v>0</v>
      </c>
      <c r="B1289" s="685" t="s">
        <v>1</v>
      </c>
      <c r="C1289" s="636" t="s">
        <v>4</v>
      </c>
      <c r="D1289" s="1300" t="s">
        <v>2</v>
      </c>
      <c r="E1289" s="1301"/>
      <c r="F1289" s="637" t="s">
        <v>5</v>
      </c>
      <c r="G1289" s="637" t="s">
        <v>12</v>
      </c>
      <c r="H1289" s="637" t="s">
        <v>3</v>
      </c>
      <c r="I1289" s="638" t="s">
        <v>6</v>
      </c>
      <c r="J1289" s="597" t="s">
        <v>7</v>
      </c>
      <c r="K1289" s="632"/>
      <c r="L1289" s="632"/>
      <c r="M1289" s="632"/>
      <c r="N1289" s="632"/>
      <c r="O1289" s="632"/>
    </row>
    <row r="1290" spans="1:15" ht="15.75" x14ac:dyDescent="0.25">
      <c r="A1290" s="686">
        <v>1</v>
      </c>
      <c r="B1290" s="687">
        <v>2</v>
      </c>
      <c r="C1290" s="621">
        <v>3</v>
      </c>
      <c r="D1290" s="1297">
        <v>4</v>
      </c>
      <c r="E1290" s="1298"/>
      <c r="F1290" s="440">
        <v>5</v>
      </c>
      <c r="G1290" s="440">
        <v>6</v>
      </c>
      <c r="H1290" s="52">
        <v>7</v>
      </c>
      <c r="I1290" s="688">
        <v>8</v>
      </c>
      <c r="J1290" s="597">
        <v>9</v>
      </c>
      <c r="K1290" s="632"/>
      <c r="L1290" s="632"/>
      <c r="M1290" s="632"/>
      <c r="N1290" s="632"/>
      <c r="O1290" s="632"/>
    </row>
    <row r="1291" spans="1:15" ht="15.75" x14ac:dyDescent="0.25">
      <c r="A1291" s="714"/>
      <c r="B1291" s="715"/>
      <c r="C1291" s="666"/>
      <c r="D1291" s="669"/>
      <c r="E1291" s="669"/>
      <c r="F1291" s="716"/>
      <c r="G1291" s="716"/>
      <c r="H1291" s="210"/>
      <c r="I1291" s="717"/>
      <c r="J1291" s="671"/>
      <c r="K1291" s="632"/>
      <c r="L1291" s="632"/>
      <c r="M1291" s="632"/>
      <c r="N1291" s="632"/>
      <c r="O1291" s="632"/>
    </row>
    <row r="1292" spans="1:15" ht="15.75" x14ac:dyDescent="0.25">
      <c r="A1292" s="714"/>
      <c r="B1292" s="715"/>
      <c r="C1292" s="666"/>
      <c r="D1292" s="669"/>
      <c r="E1292" s="210">
        <f>E1293</f>
        <v>0</v>
      </c>
      <c r="F1292" s="210">
        <f>F1293</f>
        <v>0</v>
      </c>
      <c r="G1292" s="210">
        <f>G1293</f>
        <v>0</v>
      </c>
      <c r="H1292" s="210">
        <f>H1293</f>
        <v>0</v>
      </c>
      <c r="I1292" s="694">
        <v>0</v>
      </c>
      <c r="J1292" s="671"/>
      <c r="K1292" s="632"/>
      <c r="L1292" s="632"/>
      <c r="M1292" s="632"/>
      <c r="N1292" s="632"/>
      <c r="O1292" s="632"/>
    </row>
    <row r="1293" spans="1:15" ht="38.25" x14ac:dyDescent="0.25">
      <c r="A1293" s="755">
        <v>18</v>
      </c>
      <c r="B1293" s="627" t="s">
        <v>1537</v>
      </c>
      <c r="C1293" s="665" t="s">
        <v>59</v>
      </c>
      <c r="D1293" s="652" t="s">
        <v>10</v>
      </c>
      <c r="E1293" s="220">
        <v>0</v>
      </c>
      <c r="F1293" s="220">
        <v>0</v>
      </c>
      <c r="G1293" s="220">
        <v>0</v>
      </c>
      <c r="H1293" s="220">
        <v>0</v>
      </c>
      <c r="I1293" s="907">
        <v>0</v>
      </c>
      <c r="J1293" s="726" t="s">
        <v>98</v>
      </c>
      <c r="K1293" s="632"/>
      <c r="L1293" s="632"/>
      <c r="M1293" s="632"/>
      <c r="N1293" s="632"/>
      <c r="O1293" s="632"/>
    </row>
    <row r="1294" spans="1:15" x14ac:dyDescent="0.25">
      <c r="A1294" s="1302" t="s">
        <v>437</v>
      </c>
      <c r="B1294" s="1303"/>
      <c r="C1294" s="1303"/>
      <c r="D1294" s="1303"/>
      <c r="E1294" s="1303"/>
      <c r="F1294" s="1303"/>
      <c r="G1294" s="1303"/>
      <c r="H1294" s="1303"/>
      <c r="I1294" s="1303"/>
      <c r="J1294" s="1304"/>
      <c r="K1294" s="632"/>
      <c r="L1294" s="632"/>
      <c r="M1294" s="632"/>
      <c r="N1294" s="632"/>
      <c r="O1294" s="632"/>
    </row>
    <row r="1295" spans="1:15" ht="51.75" x14ac:dyDescent="0.25">
      <c r="A1295" s="908" t="s">
        <v>438</v>
      </c>
      <c r="B1295" s="698" t="s">
        <v>439</v>
      </c>
      <c r="C1295" s="621" t="s">
        <v>11</v>
      </c>
      <c r="D1295" s="407" t="s">
        <v>11</v>
      </c>
      <c r="E1295" s="407" t="s">
        <v>11</v>
      </c>
      <c r="F1295" s="407" t="s">
        <v>11</v>
      </c>
      <c r="G1295" s="407" t="s">
        <v>11</v>
      </c>
      <c r="H1295" s="52" t="s">
        <v>11</v>
      </c>
      <c r="I1295" s="407" t="s">
        <v>11</v>
      </c>
      <c r="J1295" s="618" t="s">
        <v>1463</v>
      </c>
      <c r="K1295" s="632"/>
      <c r="L1295" s="632"/>
      <c r="M1295" s="632"/>
      <c r="N1295" s="632"/>
      <c r="O1295" s="632"/>
    </row>
    <row r="1296" spans="1:15" ht="51.75" x14ac:dyDescent="0.25">
      <c r="A1296" s="763" t="s">
        <v>441</v>
      </c>
      <c r="B1296" s="698" t="s">
        <v>442</v>
      </c>
      <c r="C1296" s="621" t="s">
        <v>11</v>
      </c>
      <c r="D1296" s="407" t="s">
        <v>11</v>
      </c>
      <c r="E1296" s="407" t="s">
        <v>11</v>
      </c>
      <c r="F1296" s="407" t="s">
        <v>11</v>
      </c>
      <c r="G1296" s="407" t="s">
        <v>11</v>
      </c>
      <c r="H1296" s="52" t="s">
        <v>11</v>
      </c>
      <c r="I1296" s="407" t="s">
        <v>11</v>
      </c>
      <c r="J1296" s="618" t="s">
        <v>1463</v>
      </c>
      <c r="K1296" s="632"/>
      <c r="L1296" s="632"/>
      <c r="M1296" s="632"/>
      <c r="N1296" s="632"/>
      <c r="O1296" s="632"/>
    </row>
    <row r="1297" spans="1:15" ht="51.75" x14ac:dyDescent="0.25">
      <c r="A1297" s="763" t="s">
        <v>443</v>
      </c>
      <c r="B1297" s="698" t="s">
        <v>444</v>
      </c>
      <c r="C1297" s="621" t="s">
        <v>11</v>
      </c>
      <c r="D1297" s="407" t="s">
        <v>11</v>
      </c>
      <c r="E1297" s="407" t="s">
        <v>11</v>
      </c>
      <c r="F1297" s="407" t="s">
        <v>11</v>
      </c>
      <c r="G1297" s="407" t="s">
        <v>11</v>
      </c>
      <c r="H1297" s="52" t="s">
        <v>11</v>
      </c>
      <c r="I1297" s="407" t="s">
        <v>11</v>
      </c>
      <c r="J1297" s="618" t="s">
        <v>1463</v>
      </c>
      <c r="K1297" s="632"/>
      <c r="L1297" s="632"/>
      <c r="M1297" s="632"/>
      <c r="N1297" s="632"/>
      <c r="O1297" s="632"/>
    </row>
    <row r="1298" spans="1:15" ht="51.75" x14ac:dyDescent="0.25">
      <c r="A1298" s="756" t="s">
        <v>445</v>
      </c>
      <c r="B1298" s="766" t="s">
        <v>446</v>
      </c>
      <c r="C1298" s="621" t="s">
        <v>11</v>
      </c>
      <c r="D1298" s="407" t="s">
        <v>11</v>
      </c>
      <c r="E1298" s="407" t="s">
        <v>11</v>
      </c>
      <c r="F1298" s="407" t="s">
        <v>11</v>
      </c>
      <c r="G1298" s="407" t="s">
        <v>11</v>
      </c>
      <c r="H1298" s="52" t="s">
        <v>11</v>
      </c>
      <c r="I1298" s="407" t="s">
        <v>11</v>
      </c>
      <c r="J1298" s="618" t="s">
        <v>1463</v>
      </c>
      <c r="K1298" s="632"/>
      <c r="L1298" s="632"/>
      <c r="M1298" s="632"/>
      <c r="N1298" s="632"/>
      <c r="O1298" s="632"/>
    </row>
    <row r="1299" spans="1:15" ht="26.25" x14ac:dyDescent="0.25">
      <c r="A1299" s="756" t="s">
        <v>447</v>
      </c>
      <c r="B1299" s="698" t="s">
        <v>448</v>
      </c>
      <c r="C1299" s="621" t="s">
        <v>11</v>
      </c>
      <c r="D1299" s="407" t="s">
        <v>11</v>
      </c>
      <c r="E1299" s="407" t="s">
        <v>11</v>
      </c>
      <c r="F1299" s="407" t="s">
        <v>11</v>
      </c>
      <c r="G1299" s="407" t="s">
        <v>11</v>
      </c>
      <c r="H1299" s="52" t="s">
        <v>11</v>
      </c>
      <c r="I1299" s="407" t="s">
        <v>11</v>
      </c>
      <c r="J1299" s="618" t="s">
        <v>1463</v>
      </c>
      <c r="K1299" s="632"/>
      <c r="L1299" s="632"/>
      <c r="M1299" s="632"/>
      <c r="N1299" s="632"/>
      <c r="O1299" s="632"/>
    </row>
    <row r="1300" spans="1:15" ht="64.5" x14ac:dyDescent="0.25">
      <c r="A1300" s="756" t="s">
        <v>450</v>
      </c>
      <c r="B1300" s="698" t="s">
        <v>451</v>
      </c>
      <c r="C1300" s="621" t="s">
        <v>11</v>
      </c>
      <c r="D1300" s="407" t="s">
        <v>11</v>
      </c>
      <c r="E1300" s="407" t="s">
        <v>11</v>
      </c>
      <c r="F1300" s="407" t="s">
        <v>11</v>
      </c>
      <c r="G1300" s="407" t="s">
        <v>11</v>
      </c>
      <c r="H1300" s="52" t="s">
        <v>11</v>
      </c>
      <c r="I1300" s="407" t="s">
        <v>11</v>
      </c>
      <c r="J1300" s="618" t="s">
        <v>1463</v>
      </c>
      <c r="K1300" s="632"/>
      <c r="L1300" s="632"/>
      <c r="M1300" s="632"/>
      <c r="N1300" s="632"/>
      <c r="O1300" s="632"/>
    </row>
    <row r="1301" spans="1:15" ht="51.75" x14ac:dyDescent="0.25">
      <c r="A1301" s="909" t="s">
        <v>452</v>
      </c>
      <c r="B1301" s="698" t="s">
        <v>453</v>
      </c>
      <c r="C1301" s="621" t="s">
        <v>11</v>
      </c>
      <c r="D1301" s="407" t="s">
        <v>11</v>
      </c>
      <c r="E1301" s="407" t="s">
        <v>11</v>
      </c>
      <c r="F1301" s="407" t="s">
        <v>11</v>
      </c>
      <c r="G1301" s="407" t="s">
        <v>11</v>
      </c>
      <c r="H1301" s="52" t="s">
        <v>11</v>
      </c>
      <c r="I1301" s="407" t="s">
        <v>11</v>
      </c>
      <c r="J1301" s="618" t="s">
        <v>1463</v>
      </c>
      <c r="K1301" s="632"/>
      <c r="L1301" s="632"/>
      <c r="M1301" s="632"/>
      <c r="N1301" s="632"/>
      <c r="O1301" s="632"/>
    </row>
    <row r="1302" spans="1:15" ht="105" customHeight="1" x14ac:dyDescent="0.25">
      <c r="A1302" s="756" t="s">
        <v>454</v>
      </c>
      <c r="B1302" s="682" t="s">
        <v>455</v>
      </c>
      <c r="C1302" s="621" t="s">
        <v>11</v>
      </c>
      <c r="D1302" s="407" t="s">
        <v>11</v>
      </c>
      <c r="E1302" s="407" t="s">
        <v>11</v>
      </c>
      <c r="F1302" s="407" t="s">
        <v>11</v>
      </c>
      <c r="G1302" s="407" t="s">
        <v>11</v>
      </c>
      <c r="H1302" s="52" t="s">
        <v>11</v>
      </c>
      <c r="I1302" s="935" t="s">
        <v>11</v>
      </c>
      <c r="J1302" s="934" t="s">
        <v>1463</v>
      </c>
      <c r="K1302" s="632"/>
      <c r="L1302" s="632"/>
      <c r="M1302" s="632"/>
      <c r="N1302" s="632"/>
      <c r="O1302" s="632"/>
    </row>
    <row r="1303" spans="1:15" ht="54" customHeight="1" x14ac:dyDescent="0.25">
      <c r="A1303" s="756" t="s">
        <v>456</v>
      </c>
      <c r="B1303" s="698" t="s">
        <v>457</v>
      </c>
      <c r="C1303" s="621" t="s">
        <v>11</v>
      </c>
      <c r="D1303" s="407" t="s">
        <v>11</v>
      </c>
      <c r="E1303" s="407" t="s">
        <v>11</v>
      </c>
      <c r="F1303" s="407" t="s">
        <v>11</v>
      </c>
      <c r="G1303" s="407" t="s">
        <v>11</v>
      </c>
      <c r="H1303" s="52" t="s">
        <v>11</v>
      </c>
      <c r="I1303" s="407" t="s">
        <v>11</v>
      </c>
      <c r="J1303" s="934" t="s">
        <v>1463</v>
      </c>
      <c r="K1303" s="632"/>
      <c r="L1303" s="632"/>
      <c r="M1303" s="632"/>
      <c r="N1303" s="632"/>
      <c r="O1303" s="632"/>
    </row>
    <row r="1304" spans="1:15" ht="15" customHeight="1" x14ac:dyDescent="0.25">
      <c r="A1304" s="1305" t="s">
        <v>458</v>
      </c>
      <c r="B1304" s="1306"/>
      <c r="C1304" s="1306"/>
      <c r="D1304" s="1306"/>
      <c r="E1304" s="1306"/>
      <c r="F1304" s="1306"/>
      <c r="G1304" s="1306"/>
      <c r="H1304" s="1306"/>
      <c r="I1304" s="1306"/>
      <c r="J1304" s="1307"/>
      <c r="K1304" s="632"/>
      <c r="L1304" s="632"/>
      <c r="M1304" s="632"/>
      <c r="N1304" s="632"/>
      <c r="O1304" s="632"/>
    </row>
    <row r="1305" spans="1:15" ht="26.25" x14ac:dyDescent="0.25">
      <c r="A1305" s="756" t="s">
        <v>330</v>
      </c>
      <c r="B1305" s="698" t="s">
        <v>305</v>
      </c>
      <c r="C1305" s="621" t="s">
        <v>11</v>
      </c>
      <c r="D1305" s="407" t="s">
        <v>11</v>
      </c>
      <c r="E1305" s="52" t="s">
        <v>11</v>
      </c>
      <c r="F1305" s="52" t="s">
        <v>11</v>
      </c>
      <c r="G1305" s="52" t="s">
        <v>11</v>
      </c>
      <c r="H1305" s="52" t="s">
        <v>11</v>
      </c>
      <c r="I1305" s="52" t="s">
        <v>11</v>
      </c>
      <c r="J1305" s="618" t="s">
        <v>1463</v>
      </c>
      <c r="K1305" s="632"/>
      <c r="L1305" s="632"/>
      <c r="M1305" s="632"/>
      <c r="N1305" s="632"/>
      <c r="O1305" s="632"/>
    </row>
    <row r="1306" spans="1:15" ht="26.25" x14ac:dyDescent="0.25">
      <c r="A1306" s="756" t="s">
        <v>337</v>
      </c>
      <c r="B1306" s="698" t="s">
        <v>306</v>
      </c>
      <c r="C1306" s="621" t="s">
        <v>11</v>
      </c>
      <c r="D1306" s="407" t="s">
        <v>11</v>
      </c>
      <c r="E1306" s="52" t="s">
        <v>11</v>
      </c>
      <c r="F1306" s="52" t="s">
        <v>11</v>
      </c>
      <c r="G1306" s="52" t="s">
        <v>11</v>
      </c>
      <c r="H1306" s="52" t="s">
        <v>11</v>
      </c>
      <c r="I1306" s="52" t="s">
        <v>11</v>
      </c>
      <c r="J1306" s="618" t="s">
        <v>1463</v>
      </c>
      <c r="K1306" s="632"/>
      <c r="L1306" s="632"/>
      <c r="M1306" s="632"/>
      <c r="N1306" s="632"/>
      <c r="O1306" s="632"/>
    </row>
    <row r="1307" spans="1:15" ht="51.75" x14ac:dyDescent="0.25">
      <c r="A1307" s="756" t="s">
        <v>356</v>
      </c>
      <c r="B1307" s="698" t="s">
        <v>307</v>
      </c>
      <c r="C1307" s="621" t="s">
        <v>11</v>
      </c>
      <c r="D1307" s="407" t="s">
        <v>11</v>
      </c>
      <c r="E1307" s="52" t="s">
        <v>11</v>
      </c>
      <c r="F1307" s="52" t="s">
        <v>11</v>
      </c>
      <c r="G1307" s="52" t="s">
        <v>11</v>
      </c>
      <c r="H1307" s="52" t="s">
        <v>11</v>
      </c>
      <c r="I1307" s="52" t="s">
        <v>11</v>
      </c>
      <c r="J1307" s="618" t="s">
        <v>1463</v>
      </c>
      <c r="K1307" s="632"/>
      <c r="L1307" s="632"/>
      <c r="M1307" s="632"/>
      <c r="N1307" s="632"/>
      <c r="O1307" s="632"/>
    </row>
    <row r="1308" spans="1:15" ht="39" x14ac:dyDescent="0.25">
      <c r="A1308" s="756" t="s">
        <v>362</v>
      </c>
      <c r="B1308" s="698" t="s">
        <v>308</v>
      </c>
      <c r="C1308" s="621" t="s">
        <v>11</v>
      </c>
      <c r="D1308" s="407" t="s">
        <v>11</v>
      </c>
      <c r="E1308" s="52" t="s">
        <v>11</v>
      </c>
      <c r="F1308" s="52" t="s">
        <v>11</v>
      </c>
      <c r="G1308" s="52" t="s">
        <v>11</v>
      </c>
      <c r="H1308" s="52" t="s">
        <v>11</v>
      </c>
      <c r="I1308" s="52" t="s">
        <v>11</v>
      </c>
      <c r="J1308" s="618" t="s">
        <v>1463</v>
      </c>
      <c r="K1308" s="632"/>
      <c r="L1308" s="632"/>
      <c r="M1308" s="632"/>
      <c r="N1308" s="632"/>
      <c r="O1308" s="632"/>
    </row>
    <row r="1309" spans="1:15" ht="64.5" x14ac:dyDescent="0.25">
      <c r="A1309" s="756" t="s">
        <v>459</v>
      </c>
      <c r="B1309" s="698" t="s">
        <v>309</v>
      </c>
      <c r="C1309" s="621" t="s">
        <v>11</v>
      </c>
      <c r="D1309" s="407" t="s">
        <v>11</v>
      </c>
      <c r="E1309" s="52" t="s">
        <v>11</v>
      </c>
      <c r="F1309" s="52" t="s">
        <v>11</v>
      </c>
      <c r="G1309" s="52" t="s">
        <v>11</v>
      </c>
      <c r="H1309" s="52" t="s">
        <v>11</v>
      </c>
      <c r="I1309" s="52" t="s">
        <v>11</v>
      </c>
      <c r="J1309" s="618" t="s">
        <v>1463</v>
      </c>
      <c r="K1309" s="632"/>
      <c r="L1309" s="632"/>
      <c r="M1309" s="632"/>
      <c r="N1309" s="632"/>
      <c r="O1309" s="632"/>
    </row>
    <row r="1310" spans="1:15" ht="15" customHeight="1" x14ac:dyDescent="0.25">
      <c r="A1310" s="1305" t="s">
        <v>460</v>
      </c>
      <c r="B1310" s="1306"/>
      <c r="C1310" s="1306"/>
      <c r="D1310" s="1306"/>
      <c r="E1310" s="1306"/>
      <c r="F1310" s="1306"/>
      <c r="G1310" s="1306"/>
      <c r="H1310" s="1306"/>
      <c r="I1310" s="1306"/>
      <c r="J1310" s="1307"/>
      <c r="K1310" s="632"/>
      <c r="L1310" s="632"/>
      <c r="M1310" s="632"/>
      <c r="N1310" s="632"/>
      <c r="O1310" s="632"/>
    </row>
    <row r="1311" spans="1:15" ht="26.25" x14ac:dyDescent="0.25">
      <c r="A1311" s="763" t="s">
        <v>461</v>
      </c>
      <c r="B1311" s="698" t="s">
        <v>462</v>
      </c>
      <c r="C1311" s="621" t="s">
        <v>11</v>
      </c>
      <c r="D1311" s="407" t="s">
        <v>11</v>
      </c>
      <c r="E1311" s="407" t="s">
        <v>11</v>
      </c>
      <c r="F1311" s="407" t="s">
        <v>11</v>
      </c>
      <c r="G1311" s="407" t="s">
        <v>11</v>
      </c>
      <c r="H1311" s="52" t="s">
        <v>11</v>
      </c>
      <c r="I1311" s="407" t="s">
        <v>11</v>
      </c>
      <c r="J1311" s="618" t="s">
        <v>1463</v>
      </c>
      <c r="K1311" s="632"/>
      <c r="L1311" s="632"/>
      <c r="M1311" s="632"/>
      <c r="N1311" s="632"/>
      <c r="O1311" s="632"/>
    </row>
    <row r="1312" spans="1:15" ht="26.25" x14ac:dyDescent="0.25">
      <c r="A1312" s="763" t="s">
        <v>463</v>
      </c>
      <c r="B1312" s="698" t="s">
        <v>464</v>
      </c>
      <c r="C1312" s="621" t="s">
        <v>11</v>
      </c>
      <c r="D1312" s="407" t="s">
        <v>11</v>
      </c>
      <c r="E1312" s="407" t="s">
        <v>11</v>
      </c>
      <c r="F1312" s="407" t="s">
        <v>11</v>
      </c>
      <c r="G1312" s="407" t="s">
        <v>11</v>
      </c>
      <c r="H1312" s="52" t="s">
        <v>11</v>
      </c>
      <c r="I1312" s="407" t="s">
        <v>11</v>
      </c>
      <c r="J1312" s="618" t="s">
        <v>1463</v>
      </c>
      <c r="K1312" s="632"/>
      <c r="L1312" s="632"/>
      <c r="M1312" s="632"/>
      <c r="N1312" s="632"/>
      <c r="O1312" s="632"/>
    </row>
    <row r="1313" spans="1:15" ht="51.75" x14ac:dyDescent="0.25">
      <c r="A1313" s="763" t="s">
        <v>466</v>
      </c>
      <c r="B1313" s="698" t="s">
        <v>467</v>
      </c>
      <c r="C1313" s="621" t="s">
        <v>11</v>
      </c>
      <c r="D1313" s="407" t="s">
        <v>11</v>
      </c>
      <c r="E1313" s="407" t="s">
        <v>11</v>
      </c>
      <c r="F1313" s="407" t="s">
        <v>11</v>
      </c>
      <c r="G1313" s="407" t="s">
        <v>11</v>
      </c>
      <c r="H1313" s="52" t="s">
        <v>11</v>
      </c>
      <c r="I1313" s="407" t="s">
        <v>11</v>
      </c>
      <c r="J1313" s="618" t="s">
        <v>1463</v>
      </c>
      <c r="K1313" s="632"/>
      <c r="L1313" s="632"/>
      <c r="M1313" s="632"/>
      <c r="N1313" s="632"/>
      <c r="O1313" s="632"/>
    </row>
    <row r="1314" spans="1:15" ht="39" x14ac:dyDescent="0.25">
      <c r="A1314" s="763" t="s">
        <v>468</v>
      </c>
      <c r="B1314" s="766" t="s">
        <v>469</v>
      </c>
      <c r="C1314" s="621" t="s">
        <v>11</v>
      </c>
      <c r="D1314" s="407" t="s">
        <v>11</v>
      </c>
      <c r="E1314" s="407" t="s">
        <v>11</v>
      </c>
      <c r="F1314" s="407" t="s">
        <v>11</v>
      </c>
      <c r="G1314" s="407" t="s">
        <v>11</v>
      </c>
      <c r="H1314" s="52" t="s">
        <v>11</v>
      </c>
      <c r="I1314" s="407" t="s">
        <v>11</v>
      </c>
      <c r="J1314" s="618" t="s">
        <v>1463</v>
      </c>
      <c r="K1314" s="632"/>
      <c r="L1314" s="632"/>
      <c r="M1314" s="632"/>
      <c r="N1314" s="632"/>
      <c r="O1314" s="632"/>
    </row>
    <row r="1315" spans="1:15" ht="77.25" x14ac:dyDescent="0.25">
      <c r="A1315" s="763" t="s">
        <v>221</v>
      </c>
      <c r="B1315" s="766" t="s">
        <v>471</v>
      </c>
      <c r="C1315" s="621" t="s">
        <v>11</v>
      </c>
      <c r="D1315" s="407" t="s">
        <v>11</v>
      </c>
      <c r="E1315" s="52" t="s">
        <v>11</v>
      </c>
      <c r="F1315" s="52" t="s">
        <v>11</v>
      </c>
      <c r="G1315" s="52" t="s">
        <v>11</v>
      </c>
      <c r="H1315" s="52" t="s">
        <v>11</v>
      </c>
      <c r="I1315" s="724" t="s">
        <v>11</v>
      </c>
      <c r="J1315" s="618" t="s">
        <v>1463</v>
      </c>
      <c r="K1315" s="632"/>
      <c r="L1315" s="632"/>
      <c r="M1315" s="632"/>
      <c r="N1315" s="632"/>
      <c r="O1315" s="632"/>
    </row>
    <row r="1316" spans="1:15" ht="76.5" x14ac:dyDescent="0.25">
      <c r="A1316" s="763" t="s">
        <v>223</v>
      </c>
      <c r="B1316" s="833" t="s">
        <v>472</v>
      </c>
      <c r="C1316" s="621" t="s">
        <v>11</v>
      </c>
      <c r="D1316" s="407" t="s">
        <v>11</v>
      </c>
      <c r="E1316" s="407" t="s">
        <v>11</v>
      </c>
      <c r="F1316" s="407" t="s">
        <v>11</v>
      </c>
      <c r="G1316" s="407" t="s">
        <v>11</v>
      </c>
      <c r="H1316" s="52" t="s">
        <v>11</v>
      </c>
      <c r="I1316" s="407" t="s">
        <v>11</v>
      </c>
      <c r="J1316" s="618" t="s">
        <v>1463</v>
      </c>
      <c r="K1316" s="632"/>
      <c r="L1316" s="632"/>
      <c r="M1316" s="632"/>
      <c r="N1316" s="632"/>
      <c r="O1316" s="632"/>
    </row>
    <row r="1317" spans="1:15" ht="51.75" x14ac:dyDescent="0.25">
      <c r="A1317" s="763" t="s">
        <v>473</v>
      </c>
      <c r="B1317" s="698" t="s">
        <v>474</v>
      </c>
      <c r="C1317" s="621" t="s">
        <v>11</v>
      </c>
      <c r="D1317" s="407" t="s">
        <v>11</v>
      </c>
      <c r="E1317" s="407" t="s">
        <v>11</v>
      </c>
      <c r="F1317" s="407" t="s">
        <v>11</v>
      </c>
      <c r="G1317" s="407" t="s">
        <v>11</v>
      </c>
      <c r="H1317" s="52" t="s">
        <v>11</v>
      </c>
      <c r="I1317" s="407" t="s">
        <v>11</v>
      </c>
      <c r="J1317" s="618" t="s">
        <v>1463</v>
      </c>
      <c r="K1317" s="632"/>
      <c r="L1317" s="632"/>
      <c r="M1317" s="632"/>
      <c r="N1317" s="632"/>
      <c r="O1317" s="632"/>
    </row>
    <row r="1318" spans="1:15" x14ac:dyDescent="0.25">
      <c r="A1318" s="1302" t="s">
        <v>475</v>
      </c>
      <c r="B1318" s="1303"/>
      <c r="C1318" s="1303"/>
      <c r="D1318" s="1303"/>
      <c r="E1318" s="1303"/>
      <c r="F1318" s="1303"/>
      <c r="G1318" s="1303"/>
      <c r="H1318" s="1303"/>
      <c r="I1318" s="1303"/>
      <c r="J1318" s="1304"/>
      <c r="K1318" s="632"/>
      <c r="L1318" s="632"/>
      <c r="M1318" s="632"/>
      <c r="N1318" s="632"/>
      <c r="O1318" s="632"/>
    </row>
    <row r="1319" spans="1:15" ht="77.25" x14ac:dyDescent="0.25">
      <c r="A1319" s="763" t="s">
        <v>476</v>
      </c>
      <c r="B1319" s="910" t="s">
        <v>477</v>
      </c>
      <c r="C1319" s="621" t="s">
        <v>11</v>
      </c>
      <c r="D1319" s="407" t="s">
        <v>11</v>
      </c>
      <c r="E1319" s="407" t="s">
        <v>11</v>
      </c>
      <c r="F1319" s="407" t="s">
        <v>11</v>
      </c>
      <c r="G1319" s="407" t="s">
        <v>11</v>
      </c>
      <c r="H1319" s="52" t="s">
        <v>11</v>
      </c>
      <c r="I1319" s="407" t="s">
        <v>11</v>
      </c>
      <c r="J1319" s="618" t="s">
        <v>1463</v>
      </c>
      <c r="K1319" s="632"/>
      <c r="L1319" s="632"/>
      <c r="M1319" s="632"/>
      <c r="N1319" s="632"/>
      <c r="O1319" s="632"/>
    </row>
    <row r="1320" spans="1:15" ht="26.25" x14ac:dyDescent="0.25">
      <c r="A1320" s="763" t="s">
        <v>478</v>
      </c>
      <c r="B1320" s="766" t="s">
        <v>479</v>
      </c>
      <c r="C1320" s="621" t="s">
        <v>11</v>
      </c>
      <c r="D1320" s="407" t="s">
        <v>11</v>
      </c>
      <c r="E1320" s="407" t="s">
        <v>11</v>
      </c>
      <c r="F1320" s="407" t="s">
        <v>11</v>
      </c>
      <c r="G1320" s="407" t="s">
        <v>11</v>
      </c>
      <c r="H1320" s="52" t="s">
        <v>11</v>
      </c>
      <c r="I1320" s="407" t="s">
        <v>11</v>
      </c>
      <c r="J1320" s="597" t="s">
        <v>1463</v>
      </c>
      <c r="K1320" s="632"/>
      <c r="L1320" s="632"/>
      <c r="M1320" s="632"/>
      <c r="N1320" s="632"/>
      <c r="O1320" s="632"/>
    </row>
    <row r="1321" spans="1:15" ht="15.75" x14ac:dyDescent="0.25">
      <c r="A1321" s="700"/>
      <c r="B1321" s="500"/>
      <c r="C1321" s="702"/>
      <c r="D1321" s="703"/>
      <c r="E1321" s="704"/>
      <c r="F1321" s="704"/>
      <c r="G1321" s="704"/>
      <c r="H1321" s="704"/>
      <c r="I1321" s="705"/>
      <c r="J1321" s="706"/>
      <c r="K1321" s="632"/>
      <c r="L1321" s="632"/>
      <c r="M1321" s="632"/>
      <c r="N1321" s="632"/>
      <c r="O1321" s="632"/>
    </row>
    <row r="1322" spans="1:15" ht="15.75" x14ac:dyDescent="0.25">
      <c r="A1322" s="1287" t="s">
        <v>18</v>
      </c>
      <c r="B1322" s="1287"/>
      <c r="C1322" s="1287"/>
      <c r="D1322" s="1287"/>
      <c r="E1322" s="1287"/>
      <c r="F1322" s="1287"/>
      <c r="G1322" s="1287"/>
      <c r="H1322" s="1287"/>
      <c r="I1322" s="1287"/>
      <c r="J1322" s="671"/>
      <c r="K1322" s="632"/>
      <c r="L1322" s="632"/>
      <c r="M1322" s="632"/>
      <c r="N1322" s="632"/>
      <c r="O1322" s="632"/>
    </row>
    <row r="1323" spans="1:15" x14ac:dyDescent="0.25">
      <c r="A1323" s="1308" t="s">
        <v>0</v>
      </c>
      <c r="B1323" s="1309" t="s">
        <v>19</v>
      </c>
      <c r="C1323" s="1310" t="s">
        <v>20</v>
      </c>
      <c r="D1323" s="1311" t="s">
        <v>1416</v>
      </c>
      <c r="E1323" s="1312"/>
      <c r="F1323" s="1315">
        <v>2023</v>
      </c>
      <c r="G1323" s="1316"/>
      <c r="H1323" s="1316"/>
      <c r="I1323" s="1317"/>
      <c r="J1323" s="1310" t="s">
        <v>21</v>
      </c>
      <c r="K1323" s="632"/>
      <c r="L1323" s="632"/>
      <c r="M1323" s="632"/>
      <c r="N1323" s="632"/>
      <c r="O1323" s="632"/>
    </row>
    <row r="1324" spans="1:15" x14ac:dyDescent="0.25">
      <c r="A1324" s="1308"/>
      <c r="B1324" s="1309"/>
      <c r="C1324" s="1310"/>
      <c r="D1324" s="1313"/>
      <c r="E1324" s="1314"/>
      <c r="F1324" s="1310" t="s">
        <v>22</v>
      </c>
      <c r="G1324" s="1310"/>
      <c r="H1324" s="1278" t="s">
        <v>24</v>
      </c>
      <c r="I1324" s="1279"/>
      <c r="J1324" s="1310"/>
      <c r="K1324" s="632"/>
      <c r="L1324" s="632"/>
      <c r="M1324" s="632"/>
      <c r="N1324" s="632"/>
      <c r="O1324" s="632"/>
    </row>
    <row r="1325" spans="1:15" x14ac:dyDescent="0.25">
      <c r="A1325" s="707">
        <v>1</v>
      </c>
      <c r="B1325" s="708">
        <v>2</v>
      </c>
      <c r="C1325" s="674">
        <v>3</v>
      </c>
      <c r="D1325" s="1292">
        <v>4</v>
      </c>
      <c r="E1325" s="1293"/>
      <c r="F1325" s="1318">
        <v>5</v>
      </c>
      <c r="G1325" s="1318"/>
      <c r="H1325" s="1292">
        <v>6</v>
      </c>
      <c r="I1325" s="1293"/>
      <c r="J1325" s="675">
        <v>7</v>
      </c>
      <c r="K1325" s="632"/>
      <c r="L1325" s="632"/>
      <c r="M1325" s="632"/>
      <c r="N1325" s="632"/>
      <c r="O1325" s="632"/>
    </row>
    <row r="1326" spans="1:15" ht="64.5" x14ac:dyDescent="0.25">
      <c r="A1326" s="731">
        <v>1</v>
      </c>
      <c r="B1326" s="698" t="s">
        <v>310</v>
      </c>
      <c r="C1326" s="735" t="s">
        <v>48</v>
      </c>
      <c r="D1326" s="1297">
        <v>73.900000000000006</v>
      </c>
      <c r="E1326" s="1298"/>
      <c r="F1326" s="1291">
        <v>70</v>
      </c>
      <c r="G1326" s="1291"/>
      <c r="H1326" s="1283">
        <v>70</v>
      </c>
      <c r="I1326" s="1284"/>
      <c r="J1326" s="735" t="s">
        <v>277</v>
      </c>
      <c r="K1326" s="632"/>
      <c r="L1326" s="632"/>
      <c r="M1326" s="632"/>
      <c r="N1326" s="632"/>
      <c r="O1326" s="632"/>
    </row>
    <row r="1327" spans="1:15" ht="26.25" x14ac:dyDescent="0.25">
      <c r="A1327" s="731">
        <v>2</v>
      </c>
      <c r="B1327" s="766" t="s">
        <v>311</v>
      </c>
      <c r="C1327" s="735" t="s">
        <v>48</v>
      </c>
      <c r="D1327" s="1297">
        <v>0</v>
      </c>
      <c r="E1327" s="1298"/>
      <c r="F1327" s="1299">
        <v>15</v>
      </c>
      <c r="G1327" s="1299"/>
      <c r="H1327" s="1297">
        <v>0</v>
      </c>
      <c r="I1327" s="1298"/>
      <c r="J1327" s="744" t="s">
        <v>17</v>
      </c>
      <c r="K1327" s="632"/>
      <c r="L1327" s="632"/>
      <c r="M1327" s="632"/>
      <c r="N1327" s="632"/>
      <c r="O1327" s="632"/>
    </row>
    <row r="1328" spans="1:15" ht="15.75" x14ac:dyDescent="0.25">
      <c r="A1328" s="731">
        <v>3</v>
      </c>
      <c r="B1328" s="766" t="s">
        <v>312</v>
      </c>
      <c r="C1328" s="735" t="s">
        <v>313</v>
      </c>
      <c r="D1328" s="1297">
        <v>0</v>
      </c>
      <c r="E1328" s="1298"/>
      <c r="F1328" s="1299">
        <v>0</v>
      </c>
      <c r="G1328" s="1299"/>
      <c r="H1328" s="1297">
        <v>0</v>
      </c>
      <c r="I1328" s="1298"/>
      <c r="J1328" s="597" t="s">
        <v>11</v>
      </c>
      <c r="K1328" s="632"/>
      <c r="L1328" s="632"/>
      <c r="M1328" s="632"/>
      <c r="N1328" s="632"/>
      <c r="O1328" s="632"/>
    </row>
    <row r="1329" spans="1:15" ht="15.75" x14ac:dyDescent="0.25">
      <c r="A1329" s="700"/>
      <c r="B1329" s="500"/>
      <c r="C1329" s="702"/>
      <c r="D1329" s="703"/>
      <c r="E1329" s="704"/>
      <c r="F1329" s="704"/>
      <c r="G1329" s="704"/>
      <c r="H1329" s="704"/>
      <c r="I1329" s="705"/>
      <c r="J1329" s="706"/>
      <c r="K1329" s="632"/>
      <c r="L1329" s="632"/>
      <c r="M1329" s="632"/>
      <c r="N1329" s="632"/>
      <c r="O1329" s="632"/>
    </row>
    <row r="1330" spans="1:15" ht="15.75" x14ac:dyDescent="0.25">
      <c r="A1330" s="700"/>
      <c r="B1330" s="500"/>
      <c r="C1330" s="702"/>
      <c r="D1330" s="703"/>
      <c r="E1330" s="704"/>
      <c r="F1330" s="704"/>
      <c r="G1330" s="704"/>
      <c r="H1330" s="704"/>
      <c r="I1330" s="705"/>
      <c r="J1330" s="706"/>
      <c r="K1330" s="632"/>
      <c r="L1330" s="632"/>
      <c r="M1330" s="632"/>
      <c r="N1330" s="632"/>
      <c r="O1330" s="632"/>
    </row>
    <row r="1331" spans="1:15" ht="15.75" x14ac:dyDescent="0.25">
      <c r="A1331" s="700"/>
      <c r="B1331" s="500"/>
      <c r="C1331" s="702"/>
      <c r="D1331" s="703"/>
      <c r="E1331" s="704"/>
      <c r="F1331" s="704"/>
      <c r="G1331" s="704"/>
      <c r="H1331" s="704"/>
      <c r="I1331" s="705"/>
      <c r="J1331" s="706"/>
      <c r="K1331" s="632"/>
      <c r="L1331" s="632"/>
      <c r="M1331" s="632"/>
      <c r="N1331" s="632"/>
      <c r="O1331" s="632"/>
    </row>
    <row r="1332" spans="1:15" ht="51" x14ac:dyDescent="0.25">
      <c r="A1332" s="634" t="s">
        <v>0</v>
      </c>
      <c r="B1332" s="685" t="s">
        <v>1</v>
      </c>
      <c r="C1332" s="636" t="s">
        <v>4</v>
      </c>
      <c r="D1332" s="1300" t="s">
        <v>2</v>
      </c>
      <c r="E1332" s="1301"/>
      <c r="F1332" s="637" t="s">
        <v>5</v>
      </c>
      <c r="G1332" s="637" t="s">
        <v>12</v>
      </c>
      <c r="H1332" s="637" t="s">
        <v>3</v>
      </c>
      <c r="I1332" s="638" t="s">
        <v>6</v>
      </c>
      <c r="J1332" s="597" t="s">
        <v>7</v>
      </c>
      <c r="K1332" s="632"/>
      <c r="L1332" s="632"/>
      <c r="M1332" s="632"/>
      <c r="N1332" s="632"/>
      <c r="O1332" s="632"/>
    </row>
    <row r="1333" spans="1:15" ht="29.25" customHeight="1" x14ac:dyDescent="0.25">
      <c r="A1333" s="776">
        <v>1</v>
      </c>
      <c r="B1333" s="777">
        <v>2</v>
      </c>
      <c r="C1333" s="625">
        <v>3</v>
      </c>
      <c r="D1333" s="1297">
        <v>4</v>
      </c>
      <c r="E1333" s="1298"/>
      <c r="F1333" s="640">
        <v>5</v>
      </c>
      <c r="G1333" s="640">
        <v>6</v>
      </c>
      <c r="H1333" s="641">
        <v>7</v>
      </c>
      <c r="I1333" s="642">
        <v>8</v>
      </c>
      <c r="J1333" s="618">
        <v>9</v>
      </c>
      <c r="K1333" s="632"/>
      <c r="L1333" s="632"/>
      <c r="M1333" s="632"/>
      <c r="N1333" s="632"/>
      <c r="O1333" s="632"/>
    </row>
    <row r="1334" spans="1:15" ht="15.75" x14ac:dyDescent="0.25">
      <c r="A1334" s="911"/>
      <c r="B1334" s="912"/>
      <c r="C1334" s="644"/>
      <c r="D1334" s="645"/>
      <c r="E1334" s="646">
        <f>E1335+E1336+E1337+E1338</f>
        <v>0</v>
      </c>
      <c r="F1334" s="913"/>
      <c r="G1334" s="913"/>
      <c r="H1334" s="646"/>
      <c r="I1334" s="914"/>
      <c r="J1334" s="915"/>
      <c r="K1334" s="632"/>
      <c r="L1334" s="632"/>
      <c r="M1334" s="632"/>
      <c r="N1334" s="632"/>
      <c r="O1334" s="632"/>
    </row>
    <row r="1335" spans="1:15" ht="15.75" customHeight="1" x14ac:dyDescent="0.25">
      <c r="A1335" s="1541">
        <v>19</v>
      </c>
      <c r="B1335" s="1155" t="s">
        <v>1736</v>
      </c>
      <c r="C1335" s="1406"/>
      <c r="D1335" s="649" t="s">
        <v>9</v>
      </c>
      <c r="E1335" s="651">
        <v>0</v>
      </c>
      <c r="F1335" s="651" t="s">
        <v>11</v>
      </c>
      <c r="G1335" s="651" t="s">
        <v>11</v>
      </c>
      <c r="H1335" s="651" t="s">
        <v>11</v>
      </c>
      <c r="I1335" s="651" t="s">
        <v>11</v>
      </c>
      <c r="J1335" s="1172" t="s">
        <v>801</v>
      </c>
      <c r="K1335" s="632"/>
      <c r="L1335" s="632"/>
      <c r="M1335" s="632"/>
      <c r="N1335" s="632"/>
      <c r="O1335" s="632"/>
    </row>
    <row r="1336" spans="1:15" ht="15.75" x14ac:dyDescent="0.25">
      <c r="A1336" s="1542"/>
      <c r="B1336" s="1155"/>
      <c r="C1336" s="1428"/>
      <c r="D1336" s="652" t="s">
        <v>8</v>
      </c>
      <c r="E1336" s="220">
        <v>0</v>
      </c>
      <c r="F1336" s="220" t="s">
        <v>11</v>
      </c>
      <c r="G1336" s="220" t="s">
        <v>11</v>
      </c>
      <c r="H1336" s="220" t="s">
        <v>11</v>
      </c>
      <c r="I1336" s="220" t="s">
        <v>11</v>
      </c>
      <c r="J1336" s="1173"/>
      <c r="K1336" s="632"/>
      <c r="L1336" s="632"/>
      <c r="M1336" s="632"/>
      <c r="N1336" s="632"/>
      <c r="O1336" s="632"/>
    </row>
    <row r="1337" spans="1:15" ht="15.75" customHeight="1" x14ac:dyDescent="0.25">
      <c r="A1337" s="1542"/>
      <c r="B1337" s="1155"/>
      <c r="C1337" s="1428"/>
      <c r="D1337" s="652" t="s">
        <v>10</v>
      </c>
      <c r="E1337" s="220">
        <v>0</v>
      </c>
      <c r="F1337" s="220" t="s">
        <v>11</v>
      </c>
      <c r="G1337" s="220" t="s">
        <v>11</v>
      </c>
      <c r="H1337" s="220" t="s">
        <v>11</v>
      </c>
      <c r="I1337" s="220" t="s">
        <v>11</v>
      </c>
      <c r="J1337" s="1173"/>
      <c r="K1337" s="632"/>
      <c r="L1337" s="632"/>
      <c r="M1337" s="632"/>
      <c r="N1337" s="632"/>
      <c r="O1337" s="632"/>
    </row>
    <row r="1338" spans="1:15" ht="15.75" customHeight="1" x14ac:dyDescent="0.25">
      <c r="A1338" s="1542"/>
      <c r="B1338" s="1156"/>
      <c r="C1338" s="1428"/>
      <c r="D1338" s="652" t="s">
        <v>27</v>
      </c>
      <c r="E1338" s="220">
        <v>0</v>
      </c>
      <c r="F1338" s="220" t="s">
        <v>11</v>
      </c>
      <c r="G1338" s="220" t="s">
        <v>11</v>
      </c>
      <c r="H1338" s="220" t="s">
        <v>11</v>
      </c>
      <c r="I1338" s="220" t="s">
        <v>11</v>
      </c>
      <c r="J1338" s="1174"/>
      <c r="K1338" s="632"/>
      <c r="L1338" s="632"/>
      <c r="M1338" s="632"/>
      <c r="N1338" s="632"/>
      <c r="O1338" s="632"/>
    </row>
    <row r="1339" spans="1:15" ht="15.75" customHeight="1" x14ac:dyDescent="0.25">
      <c r="A1339" s="916"/>
      <c r="B1339" s="917"/>
      <c r="C1339" s="918"/>
      <c r="D1339" s="919"/>
      <c r="E1339" s="668"/>
      <c r="F1339" s="668"/>
      <c r="G1339" s="668"/>
      <c r="H1339" s="668"/>
      <c r="I1339" s="668"/>
      <c r="J1339" s="920"/>
      <c r="K1339" s="632"/>
      <c r="L1339" s="632"/>
      <c r="M1339" s="632"/>
      <c r="N1339" s="632"/>
      <c r="O1339" s="632"/>
    </row>
    <row r="1340" spans="1:15" ht="15.75" customHeight="1" x14ac:dyDescent="0.25">
      <c r="A1340" s="916"/>
      <c r="B1340" s="917"/>
      <c r="C1340" s="918"/>
      <c r="D1340" s="919"/>
      <c r="E1340" s="668"/>
      <c r="F1340" s="668"/>
      <c r="G1340" s="668"/>
      <c r="H1340" s="668"/>
      <c r="I1340" s="668"/>
      <c r="J1340" s="920"/>
      <c r="K1340" s="632"/>
      <c r="L1340" s="632"/>
      <c r="M1340" s="632"/>
      <c r="N1340" s="632"/>
      <c r="O1340" s="632"/>
    </row>
    <row r="1341" spans="1:15" ht="15.75" customHeight="1" x14ac:dyDescent="0.25">
      <c r="A1341" s="916"/>
      <c r="B1341" s="917"/>
      <c r="C1341" s="918"/>
      <c r="D1341" s="919"/>
      <c r="E1341" s="668"/>
      <c r="F1341" s="668"/>
      <c r="G1341" s="668"/>
      <c r="H1341" s="668"/>
      <c r="I1341" s="668"/>
      <c r="J1341" s="920"/>
      <c r="K1341" s="632"/>
      <c r="L1341" s="632"/>
      <c r="M1341" s="632"/>
      <c r="N1341" s="632"/>
      <c r="O1341" s="632"/>
    </row>
    <row r="1342" spans="1:15" ht="15.75" customHeight="1" x14ac:dyDescent="0.25">
      <c r="A1342" s="916"/>
      <c r="B1342" s="917"/>
      <c r="C1342" s="918"/>
      <c r="D1342" s="919"/>
      <c r="E1342" s="668"/>
      <c r="F1342" s="668"/>
      <c r="G1342" s="668"/>
      <c r="H1342" s="668"/>
      <c r="I1342" s="668"/>
      <c r="J1342" s="920"/>
      <c r="K1342" s="632"/>
      <c r="L1342" s="632"/>
      <c r="M1342" s="632"/>
      <c r="N1342" s="632"/>
      <c r="O1342" s="632"/>
    </row>
    <row r="1343" spans="1:15" ht="15.75" customHeight="1" x14ac:dyDescent="0.25">
      <c r="A1343" s="916"/>
      <c r="B1343" s="917"/>
      <c r="C1343" s="918"/>
      <c r="D1343" s="919"/>
      <c r="E1343" s="668"/>
      <c r="F1343" s="668"/>
      <c r="G1343" s="668"/>
      <c r="H1343" s="668"/>
      <c r="I1343" s="668"/>
      <c r="J1343" s="920"/>
      <c r="K1343" s="632"/>
      <c r="L1343" s="632"/>
      <c r="M1343" s="632"/>
      <c r="N1343" s="632"/>
      <c r="O1343" s="632"/>
    </row>
    <row r="1344" spans="1:15" ht="15.75" customHeight="1" x14ac:dyDescent="0.25">
      <c r="A1344" s="916"/>
      <c r="B1344" s="917"/>
      <c r="C1344" s="918"/>
      <c r="D1344" s="919"/>
      <c r="E1344" s="668"/>
      <c r="F1344" s="668"/>
      <c r="G1344" s="668"/>
      <c r="H1344" s="668"/>
      <c r="I1344" s="668"/>
      <c r="J1344" s="920"/>
      <c r="K1344" s="632"/>
      <c r="L1344" s="632"/>
      <c r="M1344" s="632"/>
      <c r="N1344" s="632"/>
      <c r="O1344" s="632"/>
    </row>
    <row r="1345" spans="1:15" ht="15.75" customHeight="1" x14ac:dyDescent="0.25">
      <c r="A1345" s="916"/>
      <c r="B1345" s="917"/>
      <c r="C1345" s="918"/>
      <c r="D1345" s="919"/>
      <c r="E1345" s="668"/>
      <c r="F1345" s="668"/>
      <c r="G1345" s="668"/>
      <c r="H1345" s="668"/>
      <c r="I1345" s="668"/>
      <c r="J1345" s="920"/>
      <c r="K1345" s="632"/>
      <c r="L1345" s="632"/>
      <c r="M1345" s="632"/>
      <c r="N1345" s="632"/>
      <c r="O1345" s="632"/>
    </row>
    <row r="1346" spans="1:15" ht="30" customHeight="1" x14ac:dyDescent="0.25">
      <c r="A1346" s="1562" t="s">
        <v>1777</v>
      </c>
      <c r="B1346" s="1562"/>
      <c r="C1346" s="1562"/>
      <c r="D1346" s="1562"/>
      <c r="E1346" s="1562"/>
      <c r="F1346" s="1562"/>
      <c r="G1346" s="1562"/>
      <c r="H1346" s="1562"/>
      <c r="I1346" s="1562"/>
      <c r="J1346" s="1562"/>
      <c r="K1346" s="632"/>
      <c r="L1346" s="632"/>
      <c r="M1346" s="632"/>
      <c r="N1346" s="632"/>
      <c r="O1346" s="632"/>
    </row>
    <row r="1347" spans="1:15" ht="15" customHeight="1" x14ac:dyDescent="0.25">
      <c r="A1347" s="916"/>
      <c r="B1347" s="917"/>
      <c r="C1347" s="918"/>
      <c r="D1347" s="919"/>
      <c r="E1347" s="668"/>
      <c r="F1347" s="668"/>
      <c r="G1347" s="668"/>
      <c r="H1347" s="668"/>
      <c r="I1347" s="668"/>
      <c r="J1347" s="920"/>
      <c r="K1347" s="632"/>
      <c r="L1347" s="632"/>
      <c r="M1347" s="632"/>
      <c r="N1347" s="632"/>
      <c r="O1347" s="632"/>
    </row>
    <row r="1348" spans="1:15" ht="15.75" hidden="1" customHeight="1" x14ac:dyDescent="0.25">
      <c r="A1348" s="916"/>
      <c r="B1348" s="917"/>
      <c r="C1348" s="918"/>
      <c r="D1348" s="919"/>
      <c r="E1348" s="668"/>
      <c r="F1348" s="668"/>
      <c r="G1348" s="668"/>
      <c r="H1348" s="668"/>
      <c r="I1348" s="668"/>
      <c r="J1348" s="920"/>
      <c r="K1348" s="632"/>
      <c r="L1348" s="632"/>
      <c r="M1348" s="632"/>
      <c r="N1348" s="632"/>
      <c r="O1348" s="632"/>
    </row>
    <row r="1349" spans="1:15" ht="60" customHeight="1" x14ac:dyDescent="0.25">
      <c r="A1349" s="1254" t="s">
        <v>1776</v>
      </c>
      <c r="B1349" s="1254"/>
      <c r="C1349" s="1254"/>
      <c r="D1349" s="1254"/>
      <c r="E1349" s="1254"/>
      <c r="F1349" s="1254"/>
      <c r="G1349" s="1254"/>
      <c r="H1349" s="1254"/>
      <c r="I1349" s="1254"/>
      <c r="J1349" s="1254"/>
      <c r="K1349" s="632"/>
      <c r="L1349" s="632"/>
      <c r="M1349" s="632"/>
      <c r="N1349" s="632"/>
      <c r="O1349" s="632"/>
    </row>
    <row r="1350" spans="1:15" ht="17.25" customHeight="1" x14ac:dyDescent="0.25">
      <c r="A1350" s="931"/>
      <c r="B1350" s="931"/>
      <c r="C1350" s="931"/>
      <c r="D1350" s="931"/>
      <c r="E1350" s="931"/>
      <c r="F1350" s="931"/>
      <c r="G1350" s="931"/>
      <c r="H1350" s="931"/>
      <c r="I1350" s="931"/>
      <c r="J1350" s="931"/>
      <c r="K1350" s="632"/>
      <c r="L1350" s="632"/>
      <c r="M1350" s="632"/>
      <c r="N1350" s="632"/>
      <c r="O1350" s="632"/>
    </row>
    <row r="1351" spans="1:15" ht="12.75" customHeight="1" x14ac:dyDescent="0.25">
      <c r="A1351" s="1255" t="s">
        <v>1770</v>
      </c>
      <c r="B1351" s="1255"/>
      <c r="C1351" s="1255"/>
      <c r="D1351" s="1255"/>
      <c r="E1351" s="1255"/>
      <c r="F1351" s="1255"/>
      <c r="G1351" s="1255"/>
      <c r="H1351" s="1255"/>
      <c r="I1351" s="1255"/>
      <c r="J1351" s="1255"/>
      <c r="K1351" s="632"/>
      <c r="L1351" s="632"/>
      <c r="M1351" s="632"/>
      <c r="N1351" s="632"/>
      <c r="O1351" s="632"/>
    </row>
    <row r="1352" spans="1:15" ht="15" customHeight="1" x14ac:dyDescent="0.25">
      <c r="A1352" s="1254" t="s">
        <v>1740</v>
      </c>
      <c r="B1352" s="1254"/>
      <c r="C1352" s="931"/>
      <c r="D1352" s="931"/>
      <c r="E1352" s="931"/>
      <c r="F1352" s="931"/>
      <c r="G1352" s="931"/>
      <c r="H1352" s="931"/>
      <c r="I1352" s="931"/>
      <c r="J1352" s="931"/>
      <c r="K1352" s="632"/>
      <c r="L1352" s="632"/>
      <c r="M1352" s="632"/>
      <c r="N1352" s="632"/>
      <c r="O1352" s="632"/>
    </row>
    <row r="1353" spans="1:15" ht="15" customHeight="1" x14ac:dyDescent="0.25">
      <c r="A1353" s="1256" t="s">
        <v>1751</v>
      </c>
      <c r="B1353" s="1256"/>
      <c r="C1353" s="1256"/>
      <c r="D1353" s="1256"/>
      <c r="E1353" s="1256"/>
      <c r="F1353" s="1256"/>
      <c r="G1353" s="1256"/>
      <c r="H1353" s="1256"/>
      <c r="I1353" s="1256"/>
      <c r="J1353" s="931"/>
      <c r="K1353" s="632"/>
      <c r="L1353" s="632"/>
      <c r="M1353" s="632"/>
      <c r="N1353" s="632"/>
      <c r="O1353" s="632"/>
    </row>
    <row r="1354" spans="1:15" ht="15" customHeight="1" x14ac:dyDescent="0.25">
      <c r="A1354" s="1256" t="s">
        <v>1752</v>
      </c>
      <c r="B1354" s="1256"/>
      <c r="C1354" s="1256"/>
      <c r="D1354" s="1256"/>
      <c r="E1354" s="1256"/>
      <c r="F1354" s="1256"/>
      <c r="G1354" s="932"/>
      <c r="H1354" s="932"/>
      <c r="I1354" s="932"/>
      <c r="J1354" s="931"/>
      <c r="K1354" s="632"/>
      <c r="L1354" s="632"/>
      <c r="M1354" s="632"/>
      <c r="N1354" s="632"/>
      <c r="O1354" s="632"/>
    </row>
    <row r="1355" spans="1:15" ht="15" customHeight="1" x14ac:dyDescent="0.25">
      <c r="A1355" s="1256" t="s">
        <v>1753</v>
      </c>
      <c r="B1355" s="1256"/>
      <c r="C1355" s="1256"/>
      <c r="D1355" s="1256"/>
      <c r="E1355" s="1256"/>
      <c r="F1355" s="1256"/>
      <c r="G1355" s="1256"/>
      <c r="H1355" s="1256"/>
      <c r="I1355" s="1256"/>
      <c r="J1355" s="931"/>
      <c r="K1355" s="632"/>
      <c r="L1355" s="632"/>
      <c r="M1355" s="632"/>
      <c r="N1355" s="632"/>
      <c r="O1355" s="632"/>
    </row>
    <row r="1356" spans="1:15" ht="15" customHeight="1" x14ac:dyDescent="0.25">
      <c r="A1356" s="1256" t="s">
        <v>1754</v>
      </c>
      <c r="B1356" s="1256"/>
      <c r="C1356" s="1256"/>
      <c r="D1356" s="1256"/>
      <c r="E1356" s="1256"/>
      <c r="F1356" s="1256"/>
      <c r="G1356" s="1256"/>
      <c r="H1356" s="1256"/>
      <c r="I1356" s="932"/>
      <c r="J1356" s="931"/>
      <c r="K1356" s="632"/>
      <c r="L1356" s="632"/>
      <c r="M1356" s="632"/>
      <c r="N1356" s="632"/>
      <c r="O1356" s="632"/>
    </row>
    <row r="1357" spans="1:15" ht="15" customHeight="1" x14ac:dyDescent="0.25">
      <c r="A1357" s="1256" t="s">
        <v>1755</v>
      </c>
      <c r="B1357" s="1256"/>
      <c r="C1357" s="1256"/>
      <c r="D1357" s="1256"/>
      <c r="E1357" s="1256"/>
      <c r="F1357" s="1256"/>
      <c r="G1357" s="1256"/>
      <c r="H1357" s="1256"/>
      <c r="I1357" s="1256"/>
      <c r="J1357" s="1256"/>
      <c r="K1357" s="632"/>
      <c r="L1357" s="632"/>
      <c r="M1357" s="632"/>
      <c r="N1357" s="632"/>
      <c r="O1357" s="632"/>
    </row>
    <row r="1358" spans="1:15" ht="15" customHeight="1" x14ac:dyDescent="0.25">
      <c r="A1358" s="1256" t="s">
        <v>1756</v>
      </c>
      <c r="B1358" s="1256"/>
      <c r="C1358" s="1256"/>
      <c r="D1358" s="1256"/>
      <c r="E1358" s="1256"/>
      <c r="F1358" s="1256"/>
      <c r="G1358" s="1256"/>
      <c r="H1358" s="1256"/>
      <c r="I1358" s="1256"/>
      <c r="J1358" s="931"/>
      <c r="K1358" s="632"/>
      <c r="L1358" s="632"/>
      <c r="M1358" s="632"/>
      <c r="N1358" s="632"/>
      <c r="O1358" s="632"/>
    </row>
    <row r="1359" spans="1:15" ht="15" customHeight="1" x14ac:dyDescent="0.25">
      <c r="A1359" s="1254" t="s">
        <v>1742</v>
      </c>
      <c r="B1359" s="1254"/>
      <c r="C1359" s="931"/>
      <c r="D1359" s="931"/>
      <c r="E1359" s="931"/>
      <c r="F1359" s="931"/>
      <c r="G1359" s="931"/>
      <c r="H1359" s="931"/>
      <c r="I1359" s="931"/>
      <c r="J1359" s="931"/>
      <c r="K1359" s="632"/>
      <c r="L1359" s="632"/>
      <c r="M1359" s="632"/>
      <c r="N1359" s="632"/>
      <c r="O1359" s="632"/>
    </row>
    <row r="1360" spans="1:15" ht="15" customHeight="1" x14ac:dyDescent="0.25">
      <c r="A1360" s="1256" t="s">
        <v>1757</v>
      </c>
      <c r="B1360" s="1256"/>
      <c r="C1360" s="1256"/>
      <c r="D1360" s="1256"/>
      <c r="E1360" s="1256"/>
      <c r="F1360" s="1256"/>
      <c r="G1360" s="1256"/>
      <c r="H1360" s="1256"/>
      <c r="I1360" s="932"/>
      <c r="J1360" s="931"/>
      <c r="K1360" s="632"/>
      <c r="L1360" s="632"/>
      <c r="M1360" s="632"/>
      <c r="N1360" s="632"/>
      <c r="O1360" s="632"/>
    </row>
    <row r="1361" spans="1:15" ht="15" customHeight="1" x14ac:dyDescent="0.25">
      <c r="A1361" s="1256" t="s">
        <v>1758</v>
      </c>
      <c r="B1361" s="1256"/>
      <c r="C1361" s="1256"/>
      <c r="D1361" s="1256"/>
      <c r="E1361" s="1256"/>
      <c r="F1361" s="1256"/>
      <c r="G1361" s="1256"/>
      <c r="H1361" s="1256"/>
      <c r="I1361" s="1256"/>
      <c r="J1361" s="931"/>
      <c r="K1361" s="632"/>
      <c r="L1361" s="632"/>
      <c r="M1361" s="632"/>
      <c r="N1361" s="632"/>
      <c r="O1361" s="632"/>
    </row>
    <row r="1362" spans="1:15" ht="15" customHeight="1" x14ac:dyDescent="0.25">
      <c r="A1362" s="1256" t="s">
        <v>1759</v>
      </c>
      <c r="B1362" s="1256"/>
      <c r="C1362" s="1256"/>
      <c r="D1362" s="1256"/>
      <c r="E1362" s="1256"/>
      <c r="F1362" s="1256"/>
      <c r="G1362" s="1256"/>
      <c r="H1362" s="1256"/>
      <c r="I1362" s="932"/>
      <c r="J1362" s="931"/>
      <c r="K1362" s="632"/>
      <c r="L1362" s="632"/>
      <c r="M1362" s="632"/>
      <c r="N1362" s="632"/>
      <c r="O1362" s="632"/>
    </row>
    <row r="1363" spans="1:15" ht="15" customHeight="1" x14ac:dyDescent="0.25">
      <c r="A1363" s="1254" t="s">
        <v>1743</v>
      </c>
      <c r="B1363" s="1254"/>
      <c r="C1363" s="931"/>
      <c r="D1363" s="931"/>
      <c r="E1363" s="931"/>
      <c r="F1363" s="931"/>
      <c r="G1363" s="931"/>
      <c r="H1363" s="931"/>
      <c r="I1363" s="931"/>
      <c r="J1363" s="931"/>
      <c r="K1363" s="632"/>
      <c r="L1363" s="632"/>
      <c r="M1363" s="632"/>
      <c r="N1363" s="632"/>
      <c r="O1363" s="632"/>
    </row>
    <row r="1364" spans="1:15" ht="15" customHeight="1" x14ac:dyDescent="0.25">
      <c r="A1364" s="1256" t="s">
        <v>1760</v>
      </c>
      <c r="B1364" s="1256"/>
      <c r="C1364" s="1256"/>
      <c r="D1364" s="1256"/>
      <c r="E1364" s="1256"/>
      <c r="F1364" s="1256"/>
      <c r="G1364" s="931"/>
      <c r="H1364" s="931"/>
      <c r="I1364" s="931"/>
      <c r="J1364" s="931"/>
      <c r="K1364" s="632"/>
      <c r="L1364" s="632"/>
      <c r="M1364" s="632"/>
      <c r="N1364" s="632"/>
      <c r="O1364" s="632"/>
    </row>
    <row r="1365" spans="1:15" ht="15" customHeight="1" x14ac:dyDescent="0.25">
      <c r="A1365" s="1256" t="s">
        <v>1761</v>
      </c>
      <c r="B1365" s="1256"/>
      <c r="C1365" s="1256"/>
      <c r="D1365" s="1256"/>
      <c r="E1365" s="1256"/>
      <c r="F1365" s="932"/>
      <c r="G1365" s="931"/>
      <c r="H1365" s="931"/>
      <c r="I1365" s="931"/>
      <c r="J1365" s="931"/>
      <c r="K1365" s="632"/>
      <c r="L1365" s="632"/>
      <c r="M1365" s="632"/>
      <c r="N1365" s="632"/>
      <c r="O1365" s="632"/>
    </row>
    <row r="1366" spans="1:15" ht="15" customHeight="1" x14ac:dyDescent="0.25">
      <c r="A1366" s="1254" t="s">
        <v>1769</v>
      </c>
      <c r="B1366" s="1254"/>
      <c r="C1366" s="931"/>
      <c r="D1366" s="931"/>
      <c r="E1366" s="931"/>
      <c r="F1366" s="931"/>
      <c r="G1366" s="931"/>
      <c r="H1366" s="931"/>
      <c r="I1366" s="931"/>
      <c r="J1366" s="923"/>
      <c r="K1366" s="632"/>
      <c r="L1366" s="632"/>
      <c r="M1366" s="632"/>
      <c r="N1366" s="632"/>
      <c r="O1366" s="632"/>
    </row>
    <row r="1367" spans="1:15" ht="15" customHeight="1" x14ac:dyDescent="0.25">
      <c r="A1367" s="1256" t="s">
        <v>1762</v>
      </c>
      <c r="B1367" s="1256"/>
      <c r="C1367" s="1256"/>
      <c r="D1367" s="1256"/>
      <c r="E1367" s="1256"/>
      <c r="F1367" s="1256"/>
      <c r="G1367" s="1256"/>
      <c r="H1367" s="1256"/>
      <c r="I1367" s="932"/>
      <c r="J1367" s="923"/>
      <c r="K1367" s="632"/>
      <c r="L1367" s="632"/>
      <c r="M1367" s="632"/>
      <c r="N1367" s="632"/>
      <c r="O1367" s="632"/>
    </row>
    <row r="1368" spans="1:15" ht="15" customHeight="1" x14ac:dyDescent="0.25">
      <c r="A1368" s="1256" t="s">
        <v>1763</v>
      </c>
      <c r="B1368" s="1256"/>
      <c r="C1368" s="1256"/>
      <c r="D1368" s="1256"/>
      <c r="E1368" s="1256"/>
      <c r="F1368" s="1256"/>
      <c r="G1368" s="1256"/>
      <c r="H1368" s="1256"/>
      <c r="I1368" s="1256"/>
      <c r="J1368" s="923"/>
      <c r="K1368" s="632"/>
      <c r="L1368" s="632"/>
      <c r="M1368" s="632"/>
      <c r="N1368" s="632"/>
      <c r="O1368" s="632"/>
    </row>
    <row r="1369" spans="1:15" ht="15" customHeight="1" x14ac:dyDescent="0.25">
      <c r="A1369" s="1256" t="s">
        <v>1764</v>
      </c>
      <c r="B1369" s="1256"/>
      <c r="C1369" s="1256"/>
      <c r="D1369" s="1256"/>
      <c r="E1369" s="1256"/>
      <c r="F1369" s="1256"/>
      <c r="G1369" s="1256"/>
      <c r="H1369" s="1256"/>
      <c r="I1369" s="1256"/>
      <c r="J1369" s="923"/>
      <c r="K1369" s="632"/>
      <c r="L1369" s="632"/>
      <c r="M1369" s="632"/>
      <c r="N1369" s="632"/>
      <c r="O1369" s="632"/>
    </row>
    <row r="1370" spans="1:15" ht="15" customHeight="1" x14ac:dyDescent="0.25">
      <c r="A1370" s="1256" t="s">
        <v>1765</v>
      </c>
      <c r="B1370" s="1256"/>
      <c r="C1370" s="1256"/>
      <c r="D1370" s="1256"/>
      <c r="E1370" s="1256"/>
      <c r="F1370" s="1256"/>
      <c r="G1370" s="1256"/>
      <c r="H1370" s="1256"/>
      <c r="I1370" s="1256"/>
      <c r="J1370" s="923"/>
      <c r="K1370" s="632"/>
      <c r="L1370" s="632"/>
      <c r="M1370" s="632"/>
      <c r="N1370" s="632"/>
      <c r="O1370" s="632"/>
    </row>
    <row r="1371" spans="1:15" ht="15" customHeight="1" x14ac:dyDescent="0.25">
      <c r="A1371" s="1256" t="s">
        <v>1766</v>
      </c>
      <c r="B1371" s="1256"/>
      <c r="C1371" s="1256"/>
      <c r="D1371" s="1256"/>
      <c r="E1371" s="1256"/>
      <c r="F1371" s="1256"/>
      <c r="G1371" s="1256"/>
      <c r="H1371" s="932"/>
      <c r="I1371" s="932"/>
      <c r="J1371" s="923"/>
      <c r="K1371" s="632"/>
      <c r="L1371" s="632"/>
      <c r="M1371" s="632"/>
      <c r="N1371" s="632"/>
      <c r="O1371" s="632"/>
    </row>
    <row r="1372" spans="1:15" ht="15" customHeight="1" x14ac:dyDescent="0.25">
      <c r="A1372" s="1256" t="s">
        <v>1767</v>
      </c>
      <c r="B1372" s="1256"/>
      <c r="C1372" s="1256"/>
      <c r="D1372" s="1256"/>
      <c r="E1372" s="1256"/>
      <c r="F1372" s="1256"/>
      <c r="G1372" s="1256"/>
      <c r="H1372" s="1256"/>
      <c r="I1372" s="1256"/>
      <c r="J1372" s="923"/>
      <c r="K1372" s="632"/>
      <c r="L1372" s="632"/>
      <c r="M1372" s="632"/>
      <c r="N1372" s="632"/>
      <c r="O1372" s="632"/>
    </row>
    <row r="1373" spans="1:15" ht="15" customHeight="1" x14ac:dyDescent="0.25">
      <c r="A1373" s="1254" t="s">
        <v>1747</v>
      </c>
      <c r="B1373" s="1254"/>
      <c r="C1373" s="1254"/>
      <c r="D1373" s="1254"/>
      <c r="E1373" s="1254"/>
      <c r="F1373" s="1254"/>
      <c r="G1373" s="1254"/>
      <c r="H1373" s="1254"/>
      <c r="I1373" s="931"/>
      <c r="J1373" s="923"/>
      <c r="K1373" s="632"/>
      <c r="L1373" s="632"/>
      <c r="M1373" s="632"/>
      <c r="N1373" s="632"/>
      <c r="O1373" s="632"/>
    </row>
    <row r="1374" spans="1:15" ht="15" customHeight="1" x14ac:dyDescent="0.25">
      <c r="A1374" s="1256" t="s">
        <v>1768</v>
      </c>
      <c r="B1374" s="1256"/>
      <c r="C1374" s="1256"/>
      <c r="D1374" s="1256"/>
      <c r="E1374" s="1256"/>
      <c r="F1374" s="1256"/>
      <c r="G1374" s="1256"/>
      <c r="H1374" s="931"/>
      <c r="I1374" s="931"/>
      <c r="J1374" s="923"/>
      <c r="K1374" s="632"/>
      <c r="L1374" s="632"/>
      <c r="M1374" s="632"/>
      <c r="N1374" s="632"/>
      <c r="O1374" s="632"/>
    </row>
    <row r="1375" spans="1:15" ht="15" customHeight="1" x14ac:dyDescent="0.25">
      <c r="A1375" s="1254"/>
      <c r="B1375" s="1254"/>
      <c r="C1375" s="931"/>
      <c r="D1375" s="931"/>
      <c r="E1375" s="931"/>
      <c r="F1375" s="931"/>
      <c r="G1375" s="931"/>
      <c r="H1375" s="931"/>
      <c r="I1375" s="931"/>
      <c r="J1375" s="923"/>
      <c r="K1375" s="632"/>
      <c r="L1375" s="632"/>
      <c r="M1375" s="632"/>
      <c r="N1375" s="632"/>
      <c r="O1375" s="632"/>
    </row>
    <row r="1376" spans="1:15" ht="15" customHeight="1" x14ac:dyDescent="0.25">
      <c r="A1376" s="1256"/>
      <c r="B1376" s="1256"/>
      <c r="C1376" s="1256"/>
      <c r="D1376" s="1256"/>
      <c r="E1376" s="1256"/>
      <c r="F1376" s="1256"/>
      <c r="G1376" s="1256"/>
      <c r="H1376" s="1256"/>
      <c r="I1376" s="1256"/>
      <c r="J1376" s="923"/>
      <c r="K1376" s="632"/>
      <c r="L1376" s="632"/>
      <c r="M1376" s="632"/>
      <c r="N1376" s="632"/>
      <c r="O1376" s="632"/>
    </row>
    <row r="1377" spans="1:15" ht="15" customHeight="1" x14ac:dyDescent="0.25">
      <c r="A1377" s="931"/>
      <c r="B1377" s="931"/>
      <c r="C1377" s="931"/>
      <c r="D1377" s="931"/>
      <c r="E1377" s="931"/>
      <c r="F1377" s="931"/>
      <c r="G1377" s="931"/>
      <c r="H1377" s="931"/>
      <c r="I1377" s="931"/>
      <c r="J1377" s="923"/>
      <c r="K1377" s="632"/>
      <c r="L1377" s="632"/>
      <c r="M1377" s="632"/>
      <c r="N1377" s="632"/>
      <c r="O1377" s="632"/>
    </row>
    <row r="1378" spans="1:15" ht="15" customHeight="1" x14ac:dyDescent="0.25">
      <c r="A1378" s="923"/>
      <c r="B1378" s="923"/>
      <c r="C1378" s="923"/>
      <c r="D1378" s="923"/>
      <c r="E1378" s="923"/>
      <c r="F1378" s="923"/>
      <c r="G1378" s="923"/>
      <c r="H1378" s="923"/>
      <c r="I1378" s="923"/>
      <c r="J1378" s="923"/>
      <c r="K1378" s="632"/>
      <c r="L1378" s="632"/>
      <c r="M1378" s="632"/>
      <c r="N1378" s="632"/>
      <c r="O1378" s="632"/>
    </row>
    <row r="1379" spans="1:15" ht="15" customHeight="1" x14ac:dyDescent="0.25">
      <c r="A1379" s="923"/>
      <c r="B1379" s="923"/>
      <c r="C1379" s="923"/>
      <c r="D1379" s="923"/>
      <c r="E1379" s="923"/>
      <c r="F1379" s="923"/>
      <c r="G1379" s="923"/>
      <c r="H1379" s="923"/>
      <c r="I1379" s="923"/>
      <c r="J1379" s="923"/>
      <c r="K1379" s="632"/>
      <c r="L1379" s="632"/>
      <c r="M1379" s="632"/>
      <c r="N1379" s="632"/>
      <c r="O1379" s="632"/>
    </row>
    <row r="1380" spans="1:15" ht="15.75" customHeight="1" x14ac:dyDescent="0.25">
      <c r="A1380" s="1034"/>
      <c r="B1380" s="1034"/>
      <c r="C1380" s="1034"/>
      <c r="D1380" s="1034"/>
      <c r="E1380" s="1034"/>
      <c r="F1380" s="1034"/>
      <c r="G1380" s="1034"/>
      <c r="H1380" s="1034"/>
      <c r="I1380" s="1034"/>
      <c r="J1380" s="1034"/>
      <c r="K1380" s="632"/>
      <c r="L1380" s="632"/>
      <c r="M1380" s="632"/>
      <c r="N1380" s="632"/>
      <c r="O1380" s="632"/>
    </row>
    <row r="1381" spans="1:15" ht="15.75" customHeight="1" x14ac:dyDescent="0.25">
      <c r="A1381" s="1042" t="s">
        <v>589</v>
      </c>
      <c r="B1381" s="1042"/>
      <c r="C1381" s="1042"/>
      <c r="D1381" s="1042"/>
      <c r="E1381" s="1042"/>
      <c r="F1381" s="1042"/>
      <c r="G1381" s="1042"/>
      <c r="H1381" s="1042"/>
      <c r="I1381" s="1042"/>
      <c r="J1381" s="1042"/>
      <c r="K1381" s="632"/>
      <c r="L1381" s="632"/>
      <c r="M1381" s="632"/>
      <c r="N1381" s="632"/>
      <c r="O1381" s="632"/>
    </row>
    <row r="1382" spans="1:15" ht="15.75" customHeight="1" x14ac:dyDescent="0.25">
      <c r="A1382" s="924"/>
      <c r="B1382" s="5"/>
      <c r="C1382" s="13"/>
      <c r="D1382" s="6"/>
      <c r="E1382" s="18"/>
      <c r="F1382" s="18"/>
      <c r="G1382" s="18"/>
      <c r="H1382" s="7"/>
      <c r="I1382" s="22"/>
      <c r="J1382" s="25"/>
      <c r="K1382" s="632"/>
      <c r="L1382" s="632"/>
      <c r="M1382" s="632"/>
      <c r="N1382" s="632"/>
      <c r="O1382" s="632"/>
    </row>
    <row r="1383" spans="1:15" ht="15.75" customHeight="1" x14ac:dyDescent="0.25">
      <c r="A1383" s="1043" t="s">
        <v>590</v>
      </c>
      <c r="B1383" s="1043"/>
      <c r="C1383" s="1043"/>
      <c r="D1383" s="1043"/>
      <c r="E1383" s="1043"/>
      <c r="F1383" s="1043"/>
      <c r="G1383" s="1043"/>
      <c r="H1383" s="1043"/>
      <c r="I1383" s="1043"/>
      <c r="J1383" s="1043"/>
    </row>
    <row r="1384" spans="1:15" ht="15.75" customHeight="1" x14ac:dyDescent="0.25">
      <c r="A1384" s="1043" t="s">
        <v>591</v>
      </c>
      <c r="B1384" s="1043"/>
      <c r="C1384" s="1043"/>
      <c r="D1384" s="1043"/>
      <c r="E1384" s="1043"/>
      <c r="F1384" s="1043"/>
      <c r="G1384" s="1043"/>
      <c r="H1384" s="1043"/>
      <c r="I1384" s="1043"/>
      <c r="J1384" s="1043"/>
    </row>
    <row r="1385" spans="1:15" ht="15.75" customHeight="1" x14ac:dyDescent="0.25">
      <c r="A1385" s="1043" t="s">
        <v>592</v>
      </c>
      <c r="B1385" s="1043"/>
      <c r="C1385" s="1043"/>
      <c r="D1385" s="1043"/>
      <c r="E1385" s="1043"/>
      <c r="F1385" s="1043"/>
      <c r="G1385" s="1043"/>
      <c r="H1385" s="1043"/>
      <c r="I1385" s="1043"/>
      <c r="J1385" s="1043"/>
    </row>
    <row r="1386" spans="1:15" ht="15.75" x14ac:dyDescent="0.25">
      <c r="A1386" s="1035" t="s">
        <v>593</v>
      </c>
      <c r="B1386" s="1035"/>
      <c r="C1386" s="1035"/>
      <c r="D1386" s="1035"/>
      <c r="E1386" s="1035"/>
      <c r="F1386" s="1035"/>
      <c r="G1386" s="1035"/>
      <c r="H1386" s="1035"/>
      <c r="I1386" s="1035"/>
      <c r="J1386" s="1035"/>
    </row>
    <row r="1387" spans="1:15" ht="15.75" customHeight="1" x14ac:dyDescent="0.25">
      <c r="A1387" s="1208"/>
      <c r="B1387" s="1208"/>
      <c r="C1387" s="1208"/>
      <c r="D1387" s="1208"/>
      <c r="E1387" s="1208"/>
      <c r="F1387" s="1208"/>
      <c r="G1387" s="1208"/>
      <c r="H1387" s="1208"/>
      <c r="I1387" s="1208"/>
      <c r="J1387" s="1208"/>
    </row>
    <row r="1388" spans="1:15" ht="15.75" customHeight="1" x14ac:dyDescent="0.25">
      <c r="A1388" s="1043" t="s">
        <v>594</v>
      </c>
      <c r="B1388" s="1043"/>
      <c r="C1388" s="1043"/>
      <c r="D1388" s="1043"/>
      <c r="E1388" s="1043"/>
      <c r="F1388" s="1043"/>
      <c r="G1388" s="1043"/>
      <c r="H1388" s="1043"/>
      <c r="I1388" s="1043"/>
      <c r="J1388" s="1043"/>
    </row>
    <row r="1389" spans="1:15" ht="15.75" customHeight="1" x14ac:dyDescent="0.25">
      <c r="A1389" s="1043" t="s">
        <v>1749</v>
      </c>
      <c r="B1389" s="1043"/>
      <c r="C1389" s="1043"/>
      <c r="D1389" s="1043"/>
      <c r="E1389" s="1043"/>
      <c r="F1389" s="1043"/>
      <c r="G1389" s="1043"/>
      <c r="H1389" s="1043"/>
      <c r="I1389" s="1043"/>
      <c r="J1389" s="1043"/>
    </row>
    <row r="1390" spans="1:15" ht="15.75" customHeight="1" x14ac:dyDescent="0.25">
      <c r="A1390" s="1043" t="s">
        <v>1750</v>
      </c>
      <c r="B1390" s="1043"/>
      <c r="C1390" s="1043"/>
      <c r="D1390" s="1043"/>
      <c r="E1390" s="1043"/>
      <c r="F1390" s="1043"/>
      <c r="G1390" s="1043"/>
      <c r="H1390" s="1043"/>
      <c r="I1390" s="1043"/>
      <c r="J1390" s="1043"/>
    </row>
    <row r="1391" spans="1:15" ht="15.75" x14ac:dyDescent="0.25">
      <c r="A1391" s="1209"/>
      <c r="B1391" s="1209"/>
      <c r="C1391" s="1209"/>
      <c r="D1391" s="1209"/>
      <c r="E1391" s="1209"/>
      <c r="F1391" s="1209"/>
      <c r="G1391" s="1209"/>
      <c r="H1391" s="1209"/>
      <c r="I1391" s="1209"/>
      <c r="J1391" s="1209"/>
    </row>
    <row r="1392" spans="1:15" ht="15.75" customHeight="1" x14ac:dyDescent="0.25">
      <c r="A1392" s="1043" t="s">
        <v>602</v>
      </c>
      <c r="B1392" s="1043"/>
      <c r="C1392" s="1043"/>
      <c r="D1392" s="1043"/>
      <c r="E1392" s="1043"/>
      <c r="F1392" s="1043"/>
      <c r="G1392" s="1043"/>
      <c r="H1392" s="1043"/>
      <c r="I1392" s="1043"/>
      <c r="J1392" s="1043"/>
    </row>
    <row r="1393" spans="1:10" ht="15.75" customHeight="1" x14ac:dyDescent="0.25">
      <c r="A1393" s="1043" t="s">
        <v>595</v>
      </c>
      <c r="B1393" s="1043"/>
      <c r="C1393" s="1043"/>
      <c r="D1393" s="1043"/>
      <c r="E1393" s="1043"/>
      <c r="F1393" s="1043"/>
      <c r="G1393" s="1043"/>
      <c r="H1393" s="1043"/>
      <c r="I1393" s="1043"/>
      <c r="J1393" s="1043"/>
    </row>
    <row r="1394" spans="1:10" ht="15.75" customHeight="1" x14ac:dyDescent="0.25">
      <c r="A1394" s="1043" t="s">
        <v>596</v>
      </c>
      <c r="B1394" s="1043"/>
      <c r="C1394" s="1043"/>
      <c r="D1394" s="1043"/>
      <c r="E1394" s="1043"/>
      <c r="F1394" s="1043"/>
      <c r="G1394" s="1043"/>
      <c r="H1394" s="1043"/>
      <c r="I1394" s="1043"/>
      <c r="J1394" s="1043"/>
    </row>
    <row r="1395" spans="1:10" ht="15.75" x14ac:dyDescent="0.25">
      <c r="A1395" s="1209"/>
      <c r="B1395" s="1209"/>
      <c r="C1395" s="1209"/>
      <c r="D1395" s="1209"/>
      <c r="E1395" s="1209"/>
      <c r="F1395" s="1209"/>
      <c r="G1395" s="1209"/>
      <c r="H1395" s="1209"/>
      <c r="I1395" s="1209"/>
      <c r="J1395" s="1209"/>
    </row>
    <row r="1396" spans="1:10" ht="15.75" customHeight="1" x14ac:dyDescent="0.25">
      <c r="A1396" s="1043" t="s">
        <v>605</v>
      </c>
      <c r="B1396" s="1043"/>
      <c r="C1396" s="1043"/>
      <c r="D1396" s="1043"/>
      <c r="E1396" s="1043"/>
      <c r="F1396" s="1043"/>
      <c r="G1396" s="1043"/>
      <c r="H1396" s="1043"/>
      <c r="I1396" s="1043"/>
      <c r="J1396" s="1043"/>
    </row>
    <row r="1397" spans="1:10" ht="15.75" customHeight="1" x14ac:dyDescent="0.25">
      <c r="A1397" s="1043" t="s">
        <v>601</v>
      </c>
      <c r="B1397" s="1043"/>
      <c r="C1397" s="1043"/>
      <c r="D1397" s="1043"/>
      <c r="E1397" s="1043"/>
      <c r="F1397" s="1043"/>
      <c r="G1397" s="1043"/>
      <c r="H1397" s="1043"/>
      <c r="I1397" s="1043"/>
      <c r="J1397" s="1043"/>
    </row>
    <row r="1398" spans="1:10" ht="15.75" customHeight="1" x14ac:dyDescent="0.25">
      <c r="A1398" s="1043" t="s">
        <v>597</v>
      </c>
      <c r="B1398" s="1043"/>
      <c r="C1398" s="1043"/>
      <c r="D1398" s="1043"/>
      <c r="E1398" s="1043"/>
      <c r="F1398" s="1043"/>
      <c r="G1398" s="1043"/>
      <c r="H1398" s="1043"/>
      <c r="I1398" s="1043"/>
      <c r="J1398" s="1043"/>
    </row>
    <row r="1399" spans="1:10" ht="15.75" customHeight="1" x14ac:dyDescent="0.25">
      <c r="A1399" s="1043" t="s">
        <v>599</v>
      </c>
      <c r="B1399" s="1043"/>
      <c r="C1399" s="1043"/>
      <c r="D1399" s="1043"/>
      <c r="E1399" s="1043"/>
      <c r="F1399" s="1043"/>
      <c r="G1399" s="1043"/>
      <c r="H1399" s="1043"/>
      <c r="I1399" s="1043"/>
      <c r="J1399" s="1043"/>
    </row>
    <row r="1400" spans="1:10" ht="15.75" customHeight="1" x14ac:dyDescent="0.25">
      <c r="A1400" s="1043" t="s">
        <v>598</v>
      </c>
      <c r="B1400" s="1043"/>
      <c r="C1400" s="1043"/>
      <c r="D1400" s="1043"/>
      <c r="E1400" s="1043"/>
      <c r="F1400" s="1043"/>
      <c r="G1400" s="1043"/>
      <c r="H1400" s="1043"/>
      <c r="I1400" s="1043"/>
      <c r="J1400" s="1043"/>
    </row>
    <row r="1401" spans="1:10" ht="15.75" customHeight="1" x14ac:dyDescent="0.25">
      <c r="A1401" s="1043" t="s">
        <v>600</v>
      </c>
      <c r="B1401" s="1043"/>
      <c r="C1401" s="1043"/>
      <c r="D1401" s="1043"/>
      <c r="E1401" s="1043"/>
      <c r="F1401" s="1043"/>
      <c r="G1401" s="1043"/>
      <c r="H1401" s="1043"/>
      <c r="I1401" s="1043"/>
      <c r="J1401" s="1043"/>
    </row>
    <row r="1402" spans="1:10" ht="15.75" x14ac:dyDescent="0.25">
      <c r="A1402" s="45"/>
      <c r="B1402" s="5"/>
      <c r="C1402" s="13"/>
      <c r="D1402" s="6"/>
      <c r="E1402" s="18"/>
      <c r="F1402" s="18"/>
      <c r="G1402" s="18"/>
      <c r="H1402" s="7"/>
      <c r="I1402" s="22"/>
      <c r="J1402" s="25"/>
    </row>
    <row r="1403" spans="1:10" ht="15.75" x14ac:dyDescent="0.25">
      <c r="A1403" s="1210" t="s">
        <v>1744</v>
      </c>
      <c r="B1403" s="1210"/>
      <c r="C1403" s="1210"/>
      <c r="D1403" s="1210"/>
      <c r="E1403" s="1210"/>
      <c r="F1403" s="1210"/>
      <c r="G1403" s="1210"/>
      <c r="H1403" s="1210"/>
      <c r="I1403" s="1210"/>
      <c r="J1403" s="1210"/>
    </row>
    <row r="1404" spans="1:10" ht="15.75" x14ac:dyDescent="0.25">
      <c r="A1404" s="1033" t="s">
        <v>658</v>
      </c>
      <c r="B1404" s="1033"/>
      <c r="C1404" s="1033"/>
      <c r="D1404" s="1033"/>
      <c r="E1404" s="1033"/>
      <c r="F1404" s="1033"/>
      <c r="G1404" s="1033"/>
      <c r="H1404" s="1033"/>
      <c r="I1404" s="1033"/>
      <c r="J1404" s="25"/>
    </row>
    <row r="1405" spans="1:10" ht="15.75" x14ac:dyDescent="0.25">
      <c r="A1405" s="45"/>
      <c r="B1405" s="258" t="s">
        <v>1773</v>
      </c>
      <c r="C1405" s="13"/>
      <c r="D1405" s="6"/>
      <c r="E1405" s="18"/>
      <c r="F1405" s="18"/>
      <c r="G1405" s="18"/>
      <c r="H1405" s="7"/>
      <c r="I1405" s="22"/>
      <c r="J1405" s="25"/>
    </row>
    <row r="1406" spans="1:10" ht="15.75" x14ac:dyDescent="0.25">
      <c r="A1406" s="45"/>
      <c r="B1406" s="258" t="s">
        <v>1544</v>
      </c>
      <c r="C1406" s="13"/>
      <c r="D1406" s="6"/>
      <c r="E1406" s="18"/>
      <c r="F1406" s="18"/>
      <c r="G1406" s="18"/>
      <c r="H1406" s="7"/>
      <c r="I1406" s="22"/>
      <c r="J1406" s="25"/>
    </row>
    <row r="1407" spans="1:10" ht="15.75" x14ac:dyDescent="0.25">
      <c r="A1407" s="45"/>
      <c r="B1407" s="5" t="s">
        <v>1545</v>
      </c>
      <c r="C1407" s="13"/>
      <c r="D1407" s="6"/>
      <c r="E1407" s="18"/>
      <c r="F1407" s="18"/>
      <c r="G1407" s="18"/>
      <c r="H1407" s="7"/>
      <c r="I1407" s="22"/>
      <c r="J1407" s="25"/>
    </row>
    <row r="1408" spans="1:10" ht="15.75" x14ac:dyDescent="0.25">
      <c r="A1408" s="45"/>
      <c r="B1408" s="260" t="s">
        <v>1546</v>
      </c>
      <c r="C1408" s="13"/>
      <c r="D1408" s="6"/>
      <c r="E1408" s="18"/>
      <c r="F1408" s="18"/>
      <c r="G1408" s="18"/>
      <c r="H1408" s="7"/>
      <c r="I1408" s="22"/>
      <c r="J1408" s="25"/>
    </row>
    <row r="1409" spans="1:10" ht="15.75" x14ac:dyDescent="0.25">
      <c r="A1409" s="45"/>
      <c r="B1409" s="1035" t="s">
        <v>1774</v>
      </c>
      <c r="C1409" s="1035"/>
      <c r="D1409" s="1035"/>
      <c r="E1409" s="1035"/>
      <c r="F1409" s="1035"/>
      <c r="G1409" s="1035"/>
      <c r="H1409" s="1035"/>
      <c r="I1409" s="1035"/>
      <c r="J1409" s="1035"/>
    </row>
    <row r="1410" spans="1:10" ht="15.75" x14ac:dyDescent="0.25">
      <c r="A1410" s="45"/>
      <c r="B1410" s="261" t="s">
        <v>1775</v>
      </c>
      <c r="C1410" s="13"/>
      <c r="D1410" s="6"/>
      <c r="E1410" s="18"/>
      <c r="F1410" s="18"/>
      <c r="G1410" s="18"/>
      <c r="H1410" s="7"/>
      <c r="I1410" s="22"/>
      <c r="J1410" s="25"/>
    </row>
    <row r="1411" spans="1:10" ht="15.75" x14ac:dyDescent="0.25">
      <c r="A1411" s="1034" t="s">
        <v>660</v>
      </c>
      <c r="B1411" s="1034"/>
      <c r="C1411" s="1034"/>
      <c r="D1411" s="1034"/>
      <c r="E1411" s="1034"/>
      <c r="F1411" s="1034"/>
      <c r="G1411" s="1034"/>
      <c r="H1411" s="1034"/>
      <c r="I1411" s="22"/>
      <c r="J1411" s="25"/>
    </row>
    <row r="1412" spans="1:10" ht="15.75" x14ac:dyDescent="0.25">
      <c r="A1412" s="45"/>
      <c r="B1412" s="632"/>
      <c r="C1412" s="13"/>
      <c r="D1412" s="6"/>
      <c r="E1412" s="18"/>
      <c r="F1412" s="18"/>
      <c r="G1412" s="18"/>
      <c r="H1412" s="7"/>
      <c r="I1412" s="22"/>
      <c r="J1412" s="25"/>
    </row>
    <row r="1413" spans="1:10" ht="15.75" x14ac:dyDescent="0.25">
      <c r="A1413" s="1039" t="s">
        <v>1394</v>
      </c>
      <c r="B1413" s="1039"/>
      <c r="C1413" s="1039"/>
      <c r="D1413" s="1039"/>
      <c r="E1413" s="1039"/>
      <c r="F1413" s="1039"/>
      <c r="G1413" s="1039"/>
      <c r="H1413" s="1039"/>
      <c r="I1413" s="1039"/>
      <c r="J1413" s="1039"/>
    </row>
    <row r="1414" spans="1:10" ht="15.75" x14ac:dyDescent="0.25">
      <c r="A1414" s="1275" t="s">
        <v>1547</v>
      </c>
      <c r="B1414" s="1035"/>
      <c r="C1414" s="1035"/>
      <c r="D1414" s="1035"/>
      <c r="E1414" s="1035"/>
      <c r="F1414" s="1035"/>
      <c r="G1414" s="1035"/>
      <c r="H1414" s="1035"/>
      <c r="I1414" s="1035"/>
      <c r="J1414" s="1035"/>
    </row>
    <row r="1415" spans="1:10" ht="15.75" x14ac:dyDescent="0.25">
      <c r="A1415" s="45"/>
      <c r="B1415" s="5"/>
      <c r="C1415" s="13"/>
      <c r="D1415" s="6"/>
      <c r="E1415" s="18"/>
      <c r="F1415" s="18"/>
      <c r="G1415" s="18"/>
      <c r="H1415" s="7"/>
      <c r="I1415" s="22"/>
      <c r="J1415" s="25"/>
    </row>
    <row r="1416" spans="1:10" ht="15.75" x14ac:dyDescent="0.25">
      <c r="A1416" s="1210" t="s">
        <v>1745</v>
      </c>
      <c r="B1416" s="1210"/>
      <c r="C1416" s="1210"/>
      <c r="D1416" s="1210"/>
      <c r="E1416" s="1210"/>
      <c r="F1416" s="1210"/>
      <c r="G1416" s="1210"/>
      <c r="H1416" s="1210"/>
      <c r="I1416" s="1210"/>
      <c r="J1416" s="1210"/>
    </row>
    <row r="1417" spans="1:10" ht="15.75" x14ac:dyDescent="0.25">
      <c r="A1417" s="1035" t="s">
        <v>607</v>
      </c>
      <c r="B1417" s="1035"/>
      <c r="C1417" s="1035"/>
      <c r="D1417" s="1035"/>
      <c r="E1417" s="1035"/>
      <c r="F1417" s="1035"/>
      <c r="G1417" s="1035"/>
      <c r="H1417" s="1035"/>
      <c r="I1417" s="1035"/>
      <c r="J1417" s="1035"/>
    </row>
    <row r="1418" spans="1:10" ht="15.75" x14ac:dyDescent="0.25">
      <c r="A1418" s="45"/>
      <c r="B1418" s="258" t="s">
        <v>1548</v>
      </c>
      <c r="C1418" s="13"/>
      <c r="D1418" s="6"/>
      <c r="E1418" s="18"/>
      <c r="F1418" s="18"/>
      <c r="G1418" s="18"/>
      <c r="H1418" s="7"/>
      <c r="I1418" s="22"/>
      <c r="J1418" s="25"/>
    </row>
    <row r="1419" spans="1:10" ht="15.75" x14ac:dyDescent="0.25">
      <c r="A1419" s="45"/>
      <c r="B1419" s="258" t="s">
        <v>1549</v>
      </c>
      <c r="C1419" s="13"/>
      <c r="D1419" s="6"/>
      <c r="E1419" s="18"/>
      <c r="F1419" s="18"/>
      <c r="G1419" s="18"/>
      <c r="H1419" s="7"/>
      <c r="I1419" s="22"/>
      <c r="J1419" s="25"/>
    </row>
    <row r="1420" spans="1:10" ht="15.75" x14ac:dyDescent="0.25">
      <c r="A1420" s="45"/>
      <c r="B1420" s="5" t="s">
        <v>1550</v>
      </c>
      <c r="C1420" s="13"/>
      <c r="D1420" s="6"/>
      <c r="E1420" s="18"/>
      <c r="F1420" s="18"/>
      <c r="G1420" s="18"/>
      <c r="H1420" s="7"/>
      <c r="I1420" s="22"/>
      <c r="J1420" s="25"/>
    </row>
    <row r="1421" spans="1:10" ht="15.75" x14ac:dyDescent="0.25">
      <c r="A1421" s="45"/>
      <c r="B1421" s="5" t="s">
        <v>1551</v>
      </c>
      <c r="C1421" s="13"/>
      <c r="D1421" s="6"/>
      <c r="E1421" s="18"/>
      <c r="F1421" s="18"/>
      <c r="G1421" s="18"/>
      <c r="H1421" s="7"/>
      <c r="I1421" s="22"/>
      <c r="J1421" s="25"/>
    </row>
    <row r="1422" spans="1:10" ht="15.75" x14ac:dyDescent="0.25">
      <c r="A1422" s="45"/>
      <c r="B1422" s="5" t="s">
        <v>1552</v>
      </c>
      <c r="C1422" s="13"/>
      <c r="D1422" s="6"/>
      <c r="E1422" s="18"/>
      <c r="F1422" s="18"/>
      <c r="G1422" s="18"/>
      <c r="H1422" s="7"/>
      <c r="I1422" s="22"/>
      <c r="J1422" s="25"/>
    </row>
    <row r="1423" spans="1:10" ht="15.75" x14ac:dyDescent="0.25">
      <c r="A1423" s="45"/>
      <c r="B1423" s="5" t="s">
        <v>1553</v>
      </c>
      <c r="C1423" s="13"/>
      <c r="D1423" s="6"/>
      <c r="E1423" s="18"/>
      <c r="F1423" s="18"/>
      <c r="G1423" s="18"/>
      <c r="H1423" s="7"/>
      <c r="I1423" s="22"/>
      <c r="J1423" s="25"/>
    </row>
    <row r="1424" spans="1:10" ht="15.75" x14ac:dyDescent="0.25">
      <c r="A1424" s="45"/>
      <c r="B1424" s="500" t="s">
        <v>1554</v>
      </c>
      <c r="C1424" s="13"/>
      <c r="D1424" s="6"/>
      <c r="E1424" s="18"/>
      <c r="F1424" s="18"/>
      <c r="G1424" s="18"/>
      <c r="H1424" s="7"/>
      <c r="I1424" s="22"/>
      <c r="J1424" s="25"/>
    </row>
    <row r="1425" spans="1:10" ht="15.75" x14ac:dyDescent="0.25">
      <c r="A1425" s="45"/>
      <c r="B1425" s="260" t="s">
        <v>1398</v>
      </c>
      <c r="C1425" s="13"/>
      <c r="D1425" s="6"/>
      <c r="E1425" s="18"/>
      <c r="F1425" s="18"/>
      <c r="G1425" s="18"/>
      <c r="H1425" s="7"/>
      <c r="I1425" s="22"/>
      <c r="J1425" s="25"/>
    </row>
    <row r="1426" spans="1:10" ht="15.75" x14ac:dyDescent="0.25">
      <c r="A1426" s="45"/>
      <c r="B1426" s="1033" t="s">
        <v>1555</v>
      </c>
      <c r="C1426" s="1033"/>
      <c r="D1426" s="1033"/>
      <c r="E1426" s="1033"/>
      <c r="F1426" s="1033"/>
      <c r="G1426" s="1033"/>
      <c r="H1426" s="1033"/>
      <c r="I1426" s="1033"/>
      <c r="J1426" s="1033"/>
    </row>
    <row r="1427" spans="1:10" ht="15.75" x14ac:dyDescent="0.25">
      <c r="A1427" s="45"/>
      <c r="B1427" s="261" t="s">
        <v>1663</v>
      </c>
      <c r="C1427" s="13"/>
      <c r="D1427" s="6"/>
      <c r="E1427" s="18"/>
      <c r="F1427" s="18"/>
      <c r="G1427" s="18"/>
      <c r="H1427" s="7"/>
      <c r="I1427" s="22"/>
      <c r="J1427" s="25"/>
    </row>
    <row r="1428" spans="1:10" ht="15.75" x14ac:dyDescent="0.25">
      <c r="A1428" s="1036" t="s">
        <v>660</v>
      </c>
      <c r="B1428" s="1036"/>
      <c r="C1428" s="1036"/>
      <c r="D1428" s="1036"/>
      <c r="E1428" s="1036"/>
      <c r="F1428" s="1036"/>
      <c r="G1428" s="1036"/>
      <c r="H1428" s="1036"/>
      <c r="I1428" s="1036"/>
      <c r="J1428" s="1036"/>
    </row>
    <row r="1429" spans="1:10" ht="15.75" x14ac:dyDescent="0.25">
      <c r="A1429" s="45"/>
      <c r="B1429" s="258"/>
      <c r="C1429" s="13"/>
      <c r="D1429" s="6"/>
      <c r="E1429" s="18"/>
      <c r="F1429" s="18"/>
      <c r="G1429" s="18"/>
      <c r="H1429" s="7"/>
      <c r="I1429" s="22"/>
      <c r="J1429" s="25"/>
    </row>
    <row r="1430" spans="1:10" ht="15.75" x14ac:dyDescent="0.25">
      <c r="A1430" s="492" t="s">
        <v>1056</v>
      </c>
      <c r="B1430" s="495"/>
      <c r="C1430" s="262"/>
      <c r="D1430" s="262"/>
      <c r="E1430" s="262"/>
      <c r="F1430" s="262"/>
      <c r="G1430" s="262"/>
      <c r="H1430" s="262"/>
      <c r="I1430" s="262"/>
      <c r="J1430" s="262"/>
    </row>
    <row r="1431" spans="1:10" ht="15.75" x14ac:dyDescent="0.25">
      <c r="A1431" s="1034" t="s">
        <v>1412</v>
      </c>
      <c r="B1431" s="1034"/>
      <c r="C1431" s="13"/>
      <c r="D1431" s="6"/>
      <c r="E1431" s="18"/>
      <c r="F1431" s="18"/>
      <c r="G1431" s="18"/>
      <c r="H1431" s="7"/>
      <c r="I1431" s="22"/>
      <c r="J1431" s="25"/>
    </row>
    <row r="1432" spans="1:10" ht="15.75" x14ac:dyDescent="0.25">
      <c r="A1432" s="605"/>
      <c r="B1432" s="258" t="s">
        <v>1556</v>
      </c>
      <c r="C1432" s="13"/>
      <c r="D1432" s="6"/>
      <c r="E1432" s="18"/>
      <c r="F1432" s="18"/>
      <c r="G1432" s="18"/>
      <c r="H1432" s="7"/>
      <c r="I1432" s="22"/>
      <c r="J1432" s="25"/>
    </row>
    <row r="1433" spans="1:10" ht="15.75" x14ac:dyDescent="0.25">
      <c r="A1433" s="605"/>
      <c r="B1433" s="258" t="s">
        <v>1395</v>
      </c>
      <c r="C1433" s="13"/>
      <c r="D1433" s="6"/>
      <c r="E1433" s="18"/>
      <c r="F1433" s="18"/>
      <c r="G1433" s="18"/>
      <c r="H1433" s="7"/>
      <c r="I1433" s="22"/>
      <c r="J1433" s="25"/>
    </row>
    <row r="1434" spans="1:10" ht="15.75" x14ac:dyDescent="0.25">
      <c r="A1434" s="605"/>
      <c r="B1434" s="5" t="s">
        <v>1557</v>
      </c>
      <c r="C1434" s="13"/>
      <c r="D1434" s="6"/>
      <c r="E1434" s="18"/>
      <c r="F1434" s="18"/>
      <c r="G1434" s="18"/>
      <c r="H1434" s="7"/>
      <c r="I1434" s="22"/>
      <c r="J1434" s="25"/>
    </row>
    <row r="1435" spans="1:10" ht="15.75" x14ac:dyDescent="0.25">
      <c r="A1435" s="605"/>
      <c r="B1435" s="5" t="s">
        <v>1558</v>
      </c>
      <c r="C1435" s="13"/>
      <c r="D1435" s="6"/>
      <c r="E1435" s="18"/>
      <c r="F1435" s="18"/>
      <c r="G1435" s="18"/>
      <c r="H1435" s="7"/>
      <c r="I1435" s="22"/>
      <c r="J1435" s="25"/>
    </row>
    <row r="1436" spans="1:10" ht="15.75" x14ac:dyDescent="0.25">
      <c r="A1436" s="605"/>
      <c r="B1436" s="5" t="s">
        <v>1559</v>
      </c>
      <c r="C1436" s="13"/>
      <c r="D1436" s="6"/>
      <c r="E1436" s="18"/>
      <c r="F1436" s="18"/>
      <c r="G1436" s="18"/>
      <c r="H1436" s="7"/>
      <c r="I1436" s="22"/>
      <c r="J1436" s="25"/>
    </row>
    <row r="1437" spans="1:10" ht="15.75" x14ac:dyDescent="0.25">
      <c r="A1437" s="605"/>
      <c r="B1437" s="5" t="s">
        <v>1560</v>
      </c>
      <c r="C1437" s="13"/>
      <c r="D1437" s="6"/>
      <c r="E1437" s="18"/>
      <c r="F1437" s="18"/>
      <c r="G1437" s="18"/>
      <c r="H1437" s="7"/>
      <c r="I1437" s="22"/>
      <c r="J1437" s="25"/>
    </row>
    <row r="1438" spans="1:10" ht="15.75" x14ac:dyDescent="0.25">
      <c r="A1438" s="605"/>
      <c r="B1438" s="260" t="s">
        <v>1561</v>
      </c>
      <c r="C1438" s="13"/>
      <c r="D1438" s="6"/>
      <c r="E1438" s="18"/>
      <c r="F1438" s="18"/>
      <c r="G1438" s="18"/>
      <c r="H1438" s="7"/>
      <c r="I1438" s="22"/>
      <c r="J1438" s="25"/>
    </row>
    <row r="1439" spans="1:10" ht="15.75" x14ac:dyDescent="0.25">
      <c r="A1439" s="605"/>
      <c r="B1439" s="1033" t="s">
        <v>1562</v>
      </c>
      <c r="C1439" s="1033"/>
      <c r="D1439" s="1033"/>
      <c r="E1439" s="1033"/>
      <c r="F1439" s="1033"/>
      <c r="G1439" s="1033"/>
      <c r="H1439" s="1033"/>
      <c r="I1439" s="1033"/>
      <c r="J1439" s="1033"/>
    </row>
    <row r="1440" spans="1:10" ht="15.75" x14ac:dyDescent="0.25">
      <c r="A1440" s="45"/>
      <c r="B1440" s="261" t="s">
        <v>1563</v>
      </c>
      <c r="C1440" s="13"/>
      <c r="D1440" s="6"/>
      <c r="E1440" s="18"/>
      <c r="F1440" s="18"/>
      <c r="G1440" s="18"/>
      <c r="H1440" s="7"/>
      <c r="I1440" s="22"/>
      <c r="J1440" s="25"/>
    </row>
    <row r="1441" spans="1:10" ht="15.75" x14ac:dyDescent="0.25">
      <c r="A1441" s="606"/>
      <c r="B1441" s="606"/>
      <c r="C1441" s="606"/>
      <c r="D1441" s="606"/>
      <c r="E1441" s="606"/>
      <c r="F1441" s="606"/>
      <c r="G1441" s="606"/>
      <c r="H1441" s="606"/>
      <c r="I1441" s="606"/>
      <c r="J1441" s="606"/>
    </row>
    <row r="1442" spans="1:10" ht="15.75" x14ac:dyDescent="0.25">
      <c r="A1442" s="1039" t="s">
        <v>1564</v>
      </c>
      <c r="B1442" s="1039"/>
      <c r="C1442" s="1039"/>
      <c r="D1442" s="1039"/>
      <c r="E1442" s="1039"/>
      <c r="F1442" s="1039"/>
      <c r="G1442" s="1039"/>
      <c r="H1442" s="1039"/>
      <c r="I1442" s="1039"/>
      <c r="J1442" s="1039"/>
    </row>
    <row r="1443" spans="1:10" ht="15.75" x14ac:dyDescent="0.25">
      <c r="A1443" s="1207" t="s">
        <v>1393</v>
      </c>
      <c r="B1443" s="1207"/>
      <c r="C1443" s="212"/>
      <c r="D1443" s="264"/>
      <c r="E1443" s="34"/>
      <c r="F1443" s="34"/>
      <c r="G1443" s="34"/>
      <c r="H1443" s="265"/>
      <c r="I1443" s="266"/>
      <c r="J1443" s="267"/>
    </row>
    <row r="1444" spans="1:10" ht="15.75" x14ac:dyDescent="0.25">
      <c r="A1444" s="1035" t="s">
        <v>1119</v>
      </c>
      <c r="B1444" s="1035"/>
      <c r="C1444" s="1035"/>
      <c r="D1444" s="1035"/>
      <c r="E1444" s="1035"/>
      <c r="F1444" s="1035"/>
      <c r="G1444" s="1035"/>
      <c r="H1444" s="1035"/>
      <c r="I1444" s="1035"/>
      <c r="J1444" s="1035"/>
    </row>
    <row r="1445" spans="1:10" ht="15.75" x14ac:dyDescent="0.25">
      <c r="A1445" s="45"/>
      <c r="B1445" s="258" t="s">
        <v>1396</v>
      </c>
      <c r="C1445" s="13"/>
      <c r="D1445" s="6"/>
      <c r="E1445" s="18"/>
      <c r="F1445" s="18"/>
      <c r="G1445" s="18"/>
      <c r="H1445" s="7"/>
      <c r="I1445" s="22"/>
      <c r="J1445" s="25"/>
    </row>
    <row r="1446" spans="1:10" ht="15.75" x14ac:dyDescent="0.25">
      <c r="A1446" s="45"/>
      <c r="B1446" s="258" t="s">
        <v>1565</v>
      </c>
      <c r="C1446" s="13"/>
      <c r="D1446" s="6"/>
      <c r="E1446" s="18"/>
      <c r="F1446" s="18"/>
      <c r="G1446" s="18"/>
      <c r="H1446" s="7"/>
      <c r="I1446" s="22"/>
      <c r="J1446" s="25"/>
    </row>
    <row r="1447" spans="1:10" ht="15.75" x14ac:dyDescent="0.25">
      <c r="A1447" s="45"/>
      <c r="B1447" s="5" t="s">
        <v>1566</v>
      </c>
      <c r="C1447" s="13"/>
      <c r="D1447" s="6"/>
      <c r="E1447" s="18"/>
      <c r="F1447" s="18"/>
      <c r="G1447" s="18"/>
      <c r="H1447" s="7"/>
      <c r="I1447" s="22"/>
      <c r="J1447" s="25"/>
    </row>
    <row r="1448" spans="1:10" ht="15.75" x14ac:dyDescent="0.25">
      <c r="A1448" s="45"/>
      <c r="B1448" s="5" t="s">
        <v>1567</v>
      </c>
      <c r="C1448" s="13"/>
      <c r="D1448" s="6"/>
      <c r="E1448" s="18"/>
      <c r="F1448" s="18"/>
      <c r="G1448" s="18"/>
      <c r="H1448" s="7"/>
      <c r="I1448" s="22"/>
      <c r="J1448" s="25"/>
    </row>
    <row r="1449" spans="1:10" ht="15.75" x14ac:dyDescent="0.25">
      <c r="A1449" s="45"/>
      <c r="B1449" s="5" t="s">
        <v>1568</v>
      </c>
      <c r="C1449" s="13"/>
      <c r="D1449" s="6"/>
      <c r="E1449" s="18"/>
      <c r="F1449" s="18"/>
      <c r="G1449" s="18"/>
      <c r="H1449" s="7"/>
      <c r="I1449" s="22"/>
      <c r="J1449" s="25"/>
    </row>
    <row r="1450" spans="1:10" ht="15.75" x14ac:dyDescent="0.25">
      <c r="A1450" s="45"/>
      <c r="B1450" s="260" t="s">
        <v>1397</v>
      </c>
      <c r="C1450" s="13"/>
      <c r="D1450" s="6"/>
      <c r="E1450" s="18"/>
      <c r="F1450" s="18"/>
      <c r="G1450" s="18"/>
      <c r="H1450" s="7"/>
      <c r="I1450" s="22"/>
      <c r="J1450" s="25"/>
    </row>
    <row r="1451" spans="1:10" ht="15.75" x14ac:dyDescent="0.25">
      <c r="A1451" s="45"/>
      <c r="B1451" s="1035" t="s">
        <v>1569</v>
      </c>
      <c r="C1451" s="1035"/>
      <c r="D1451" s="1035"/>
      <c r="E1451" s="1035"/>
      <c r="F1451" s="1035"/>
      <c r="G1451" s="1035"/>
      <c r="H1451" s="1035"/>
      <c r="I1451" s="1035"/>
      <c r="J1451" s="1035"/>
    </row>
    <row r="1452" spans="1:10" ht="15.75" x14ac:dyDescent="0.25">
      <c r="A1452" s="45"/>
      <c r="B1452" s="261" t="s">
        <v>1662</v>
      </c>
      <c r="C1452" s="13"/>
      <c r="D1452" s="6"/>
      <c r="E1452" s="18"/>
      <c r="F1452" s="18"/>
      <c r="G1452" s="18"/>
      <c r="H1452" s="7"/>
      <c r="I1452" s="22"/>
      <c r="J1452" s="25"/>
    </row>
    <row r="1453" spans="1:10" ht="15.75" x14ac:dyDescent="0.25">
      <c r="A1453" s="1034" t="s">
        <v>660</v>
      </c>
      <c r="B1453" s="1034"/>
      <c r="C1453" s="1034"/>
      <c r="D1453" s="1034"/>
      <c r="E1453" s="1034"/>
      <c r="F1453" s="1034"/>
      <c r="G1453" s="1034"/>
      <c r="H1453" s="1034"/>
      <c r="I1453" s="22"/>
      <c r="J1453" s="25"/>
    </row>
    <row r="1454" spans="1:10" ht="15.75" x14ac:dyDescent="0.25">
      <c r="A1454" s="602"/>
      <c r="B1454" s="602"/>
      <c r="C1454" s="602"/>
      <c r="D1454" s="602"/>
      <c r="E1454" s="602"/>
      <c r="F1454" s="602"/>
      <c r="G1454" s="602"/>
      <c r="H1454" s="602"/>
      <c r="I1454" s="602"/>
      <c r="J1454" s="602"/>
    </row>
    <row r="1455" spans="1:10" ht="15.75" x14ac:dyDescent="0.25">
      <c r="A1455" s="1039" t="s">
        <v>1570</v>
      </c>
      <c r="B1455" s="1039"/>
      <c r="C1455" s="1039"/>
      <c r="D1455" s="1039"/>
      <c r="E1455" s="1039"/>
      <c r="F1455" s="1039"/>
      <c r="G1455" s="1039"/>
      <c r="H1455" s="1039"/>
      <c r="I1455" s="1039"/>
      <c r="J1455" s="1039"/>
    </row>
    <row r="1456" spans="1:10" ht="15.75" x14ac:dyDescent="0.25">
      <c r="A1456" s="1034" t="s">
        <v>607</v>
      </c>
      <c r="B1456" s="1034"/>
      <c r="C1456" s="13"/>
      <c r="D1456" s="6"/>
      <c r="E1456" s="18"/>
      <c r="F1456" s="18"/>
      <c r="G1456" s="18"/>
      <c r="H1456" s="7"/>
      <c r="I1456" s="22"/>
      <c r="J1456" s="25"/>
    </row>
    <row r="1457" spans="1:10" ht="15.75" x14ac:dyDescent="0.25">
      <c r="A1457" s="45"/>
      <c r="B1457" s="258" t="s">
        <v>1399</v>
      </c>
      <c r="C1457" s="13"/>
      <c r="D1457" s="6"/>
      <c r="E1457" s="18"/>
      <c r="F1457" s="18"/>
      <c r="G1457" s="18"/>
      <c r="H1457" s="7"/>
      <c r="I1457" s="22"/>
      <c r="J1457" s="25"/>
    </row>
    <row r="1458" spans="1:10" ht="15.75" x14ac:dyDescent="0.25">
      <c r="A1458" s="45"/>
      <c r="B1458" s="258" t="s">
        <v>1571</v>
      </c>
      <c r="C1458" s="13"/>
      <c r="D1458" s="6"/>
      <c r="E1458" s="18"/>
      <c r="F1458" s="18"/>
      <c r="G1458" s="18"/>
      <c r="H1458" s="7"/>
      <c r="I1458" s="22"/>
      <c r="J1458" s="25"/>
    </row>
    <row r="1459" spans="1:10" ht="15.75" x14ac:dyDescent="0.25">
      <c r="A1459" s="45"/>
      <c r="B1459" s="5" t="s">
        <v>1572</v>
      </c>
      <c r="C1459" s="13"/>
      <c r="D1459" s="6"/>
      <c r="E1459" s="18"/>
      <c r="F1459" s="18"/>
      <c r="G1459" s="18"/>
      <c r="H1459" s="7"/>
      <c r="I1459" s="22"/>
      <c r="J1459" s="25"/>
    </row>
    <row r="1460" spans="1:10" ht="15.75" x14ac:dyDescent="0.25">
      <c r="A1460" s="45"/>
      <c r="B1460" s="5" t="s">
        <v>1573</v>
      </c>
      <c r="C1460" s="13"/>
      <c r="D1460" s="6"/>
      <c r="E1460" s="18"/>
      <c r="F1460" s="18"/>
      <c r="G1460" s="18"/>
      <c r="H1460" s="7"/>
      <c r="I1460" s="22"/>
      <c r="J1460" s="25"/>
    </row>
    <row r="1461" spans="1:10" ht="15.75" x14ac:dyDescent="0.25">
      <c r="A1461" s="45"/>
      <c r="B1461" s="5" t="s">
        <v>1400</v>
      </c>
      <c r="C1461" s="13"/>
      <c r="D1461" s="6"/>
      <c r="E1461" s="18"/>
      <c r="F1461" s="18"/>
      <c r="G1461" s="18"/>
      <c r="H1461" s="7"/>
      <c r="I1461" s="22"/>
      <c r="J1461" s="25"/>
    </row>
    <row r="1462" spans="1:10" ht="15.75" x14ac:dyDescent="0.25">
      <c r="A1462" s="45"/>
      <c r="B1462" s="5" t="s">
        <v>1574</v>
      </c>
      <c r="C1462" s="13"/>
      <c r="D1462" s="6"/>
      <c r="E1462" s="18"/>
      <c r="F1462" s="18"/>
      <c r="G1462" s="18"/>
      <c r="H1462" s="7"/>
      <c r="I1462" s="22"/>
      <c r="J1462" s="25"/>
    </row>
    <row r="1463" spans="1:10" ht="15.75" x14ac:dyDescent="0.25">
      <c r="A1463" s="45"/>
      <c r="B1463" s="5" t="s">
        <v>1575</v>
      </c>
      <c r="C1463" s="13"/>
      <c r="D1463" s="6"/>
      <c r="E1463" s="18"/>
      <c r="F1463" s="18"/>
      <c r="G1463" s="18"/>
      <c r="H1463" s="7"/>
      <c r="I1463" s="22"/>
      <c r="J1463" s="25"/>
    </row>
    <row r="1464" spans="1:10" ht="15.75" x14ac:dyDescent="0.25">
      <c r="A1464" s="45"/>
      <c r="B1464" s="260" t="s">
        <v>1398</v>
      </c>
      <c r="C1464" s="13"/>
      <c r="D1464" s="6"/>
      <c r="E1464" s="18"/>
      <c r="F1464" s="18"/>
      <c r="G1464" s="18"/>
      <c r="H1464" s="7"/>
      <c r="I1464" s="22"/>
      <c r="J1464" s="25"/>
    </row>
    <row r="1465" spans="1:10" ht="15.75" x14ac:dyDescent="0.25">
      <c r="A1465" s="45"/>
      <c r="B1465" s="1035" t="s">
        <v>1576</v>
      </c>
      <c r="C1465" s="1035"/>
      <c r="D1465" s="1035"/>
      <c r="E1465" s="1035"/>
      <c r="F1465" s="1035"/>
      <c r="G1465" s="1035"/>
      <c r="H1465" s="1035"/>
      <c r="I1465" s="1035"/>
      <c r="J1465" s="1035"/>
    </row>
    <row r="1466" spans="1:10" ht="15.75" x14ac:dyDescent="0.25">
      <c r="A1466" s="45"/>
      <c r="B1466" s="261" t="s">
        <v>1577</v>
      </c>
      <c r="C1466" s="13"/>
      <c r="D1466" s="6"/>
      <c r="E1466" s="18"/>
      <c r="F1466" s="18"/>
      <c r="G1466" s="18"/>
      <c r="H1466" s="7"/>
      <c r="I1466" s="22"/>
      <c r="J1466" s="25"/>
    </row>
    <row r="1467" spans="1:10" ht="15.75" x14ac:dyDescent="0.25">
      <c r="A1467" s="45"/>
      <c r="B1467" s="5"/>
      <c r="C1467" s="13"/>
      <c r="D1467" s="6"/>
      <c r="E1467" s="18"/>
      <c r="F1467" s="18"/>
      <c r="G1467" s="18"/>
      <c r="H1467" s="7"/>
      <c r="I1467" s="22"/>
      <c r="J1467" s="25"/>
    </row>
    <row r="1468" spans="1:10" ht="15.75" x14ac:dyDescent="0.25">
      <c r="A1468" s="1039" t="s">
        <v>1578</v>
      </c>
      <c r="B1468" s="1039"/>
      <c r="C1468" s="1039"/>
      <c r="D1468" s="1039"/>
      <c r="E1468" s="1039"/>
      <c r="F1468" s="1039"/>
      <c r="G1468" s="1039"/>
      <c r="H1468" s="1039"/>
      <c r="I1468" s="1039"/>
      <c r="J1468" s="1039"/>
    </row>
    <row r="1469" spans="1:10" ht="15.75" x14ac:dyDescent="0.25">
      <c r="A1469" s="1034" t="s">
        <v>619</v>
      </c>
      <c r="B1469" s="1034"/>
      <c r="C1469" s="13"/>
      <c r="D1469" s="6"/>
      <c r="E1469" s="18"/>
      <c r="F1469" s="18"/>
      <c r="G1469" s="18"/>
      <c r="H1469" s="7"/>
      <c r="I1469" s="22"/>
      <c r="J1469" s="25"/>
    </row>
    <row r="1470" spans="1:10" ht="15.75" x14ac:dyDescent="0.25">
      <c r="A1470" s="45"/>
      <c r="B1470" s="258" t="s">
        <v>1579</v>
      </c>
      <c r="C1470" s="13"/>
      <c r="D1470" s="6"/>
      <c r="E1470" s="18"/>
      <c r="F1470" s="18"/>
      <c r="G1470" s="18"/>
      <c r="H1470" s="7"/>
      <c r="I1470" s="22"/>
      <c r="J1470" s="25"/>
    </row>
    <row r="1471" spans="1:10" ht="15.75" x14ac:dyDescent="0.25">
      <c r="A1471" s="45"/>
      <c r="B1471" s="258" t="s">
        <v>1580</v>
      </c>
      <c r="C1471" s="13"/>
      <c r="D1471" s="6"/>
      <c r="E1471" s="7"/>
      <c r="F1471" s="18"/>
      <c r="G1471" s="18"/>
      <c r="H1471" s="7"/>
      <c r="I1471" s="22"/>
      <c r="J1471" s="25"/>
    </row>
    <row r="1472" spans="1:10" ht="15.75" x14ac:dyDescent="0.25">
      <c r="A1472" s="45"/>
      <c r="B1472" s="5" t="s">
        <v>1581</v>
      </c>
      <c r="C1472" s="13"/>
      <c r="D1472" s="6"/>
      <c r="E1472" s="18"/>
      <c r="F1472" s="18"/>
      <c r="G1472" s="18"/>
      <c r="H1472" s="7"/>
      <c r="I1472" s="22"/>
      <c r="J1472" s="25"/>
    </row>
    <row r="1473" spans="1:10" ht="15.75" x14ac:dyDescent="0.25">
      <c r="A1473" s="45"/>
      <c r="B1473" s="5" t="s">
        <v>1582</v>
      </c>
      <c r="C1473" s="13"/>
      <c r="D1473" s="6"/>
      <c r="E1473" s="18"/>
      <c r="F1473" s="18"/>
      <c r="G1473" s="18"/>
      <c r="H1473" s="7"/>
      <c r="I1473" s="22"/>
      <c r="J1473" s="25"/>
    </row>
    <row r="1474" spans="1:10" ht="15.75" x14ac:dyDescent="0.25">
      <c r="A1474" s="45"/>
      <c r="B1474" s="260" t="s">
        <v>1401</v>
      </c>
      <c r="C1474" s="13"/>
      <c r="D1474" s="6"/>
      <c r="E1474" s="7"/>
      <c r="F1474" s="18"/>
      <c r="G1474" s="18"/>
      <c r="H1474" s="7"/>
      <c r="I1474" s="22"/>
      <c r="J1474" s="25"/>
    </row>
    <row r="1475" spans="1:10" ht="15.75" x14ac:dyDescent="0.25">
      <c r="A1475" s="45"/>
      <c r="B1475" s="1035" t="s">
        <v>1583</v>
      </c>
      <c r="C1475" s="1035"/>
      <c r="D1475" s="1035"/>
      <c r="E1475" s="1035"/>
      <c r="F1475" s="1035"/>
      <c r="G1475" s="1035"/>
      <c r="H1475" s="1035"/>
      <c r="I1475" s="1035"/>
      <c r="J1475" s="1035"/>
    </row>
    <row r="1476" spans="1:10" ht="15.75" x14ac:dyDescent="0.25">
      <c r="A1476" s="45"/>
      <c r="B1476" s="261" t="s">
        <v>1584</v>
      </c>
      <c r="C1476" s="13"/>
      <c r="D1476" s="6"/>
      <c r="E1476" s="18"/>
      <c r="F1476" s="18"/>
      <c r="G1476" s="18"/>
      <c r="H1476" s="7"/>
      <c r="I1476" s="22"/>
      <c r="J1476" s="25"/>
    </row>
    <row r="1477" spans="1:10" ht="12" customHeight="1" x14ac:dyDescent="0.25">
      <c r="A1477" s="45"/>
      <c r="B1477" s="5"/>
      <c r="C1477" s="13"/>
      <c r="D1477" s="6"/>
      <c r="E1477" s="18"/>
      <c r="F1477" s="18"/>
      <c r="G1477" s="18"/>
      <c r="H1477" s="7"/>
      <c r="I1477" s="22"/>
      <c r="J1477" s="25"/>
    </row>
    <row r="1478" spans="1:10" ht="28.5" customHeight="1" x14ac:dyDescent="0.25">
      <c r="A1478" s="1039" t="s">
        <v>1585</v>
      </c>
      <c r="B1478" s="1039"/>
      <c r="C1478" s="1039"/>
      <c r="D1478" s="1039"/>
      <c r="E1478" s="1039"/>
      <c r="F1478" s="1039"/>
      <c r="G1478" s="1039"/>
      <c r="H1478" s="1039"/>
      <c r="I1478" s="1039"/>
      <c r="J1478" s="1039"/>
    </row>
    <row r="1479" spans="1:10" ht="15.75" x14ac:dyDescent="0.25">
      <c r="A1479" s="1036" t="s">
        <v>619</v>
      </c>
      <c r="B1479" s="1036"/>
      <c r="C1479" s="13"/>
      <c r="D1479" s="6"/>
      <c r="E1479" s="18"/>
      <c r="F1479" s="18"/>
      <c r="G1479" s="18"/>
      <c r="H1479" s="7"/>
      <c r="I1479" s="22"/>
      <c r="J1479" s="25"/>
    </row>
    <row r="1480" spans="1:10" ht="15.75" x14ac:dyDescent="0.25">
      <c r="A1480" s="45"/>
      <c r="B1480" s="258" t="s">
        <v>1586</v>
      </c>
      <c r="C1480" s="13"/>
      <c r="D1480" s="7"/>
      <c r="E1480" s="629"/>
      <c r="F1480" s="18"/>
      <c r="G1480" s="18"/>
      <c r="H1480" s="7"/>
      <c r="I1480" s="22"/>
      <c r="J1480" s="25"/>
    </row>
    <row r="1481" spans="1:10" ht="15.75" x14ac:dyDescent="0.25">
      <c r="A1481" s="45"/>
      <c r="B1481" s="258" t="s">
        <v>1587</v>
      </c>
      <c r="C1481" s="13"/>
      <c r="D1481" s="7"/>
      <c r="E1481" s="18"/>
      <c r="F1481" s="18"/>
      <c r="G1481" s="18"/>
      <c r="H1481" s="7"/>
      <c r="I1481" s="22"/>
      <c r="J1481" s="25"/>
    </row>
    <row r="1482" spans="1:10" ht="15.75" x14ac:dyDescent="0.25">
      <c r="A1482" s="45"/>
      <c r="B1482" s="5" t="s">
        <v>1588</v>
      </c>
      <c r="C1482" s="13"/>
      <c r="D1482" s="7"/>
      <c r="E1482" s="18"/>
      <c r="F1482" s="18"/>
      <c r="G1482" s="18"/>
      <c r="H1482" s="7"/>
      <c r="I1482" s="22"/>
      <c r="J1482" s="25"/>
    </row>
    <row r="1483" spans="1:10" ht="15.75" x14ac:dyDescent="0.25">
      <c r="A1483" s="45"/>
      <c r="B1483" s="5" t="s">
        <v>1589</v>
      </c>
      <c r="C1483" s="13"/>
      <c r="D1483" s="7"/>
      <c r="E1483" s="18"/>
      <c r="F1483" s="18"/>
      <c r="G1483" s="18"/>
      <c r="H1483" s="7"/>
      <c r="I1483" s="22"/>
      <c r="J1483" s="25"/>
    </row>
    <row r="1484" spans="1:10" ht="15.75" x14ac:dyDescent="0.25">
      <c r="A1484" s="45"/>
      <c r="B1484" s="260" t="s">
        <v>1401</v>
      </c>
      <c r="C1484" s="13"/>
      <c r="D1484" s="7"/>
      <c r="E1484" s="18"/>
      <c r="F1484" s="18"/>
      <c r="G1484" s="18"/>
      <c r="H1484" s="7"/>
      <c r="I1484" s="22"/>
      <c r="J1484" s="25"/>
    </row>
    <row r="1485" spans="1:10" ht="15.75" x14ac:dyDescent="0.25">
      <c r="A1485" s="45"/>
      <c r="B1485" s="1035" t="s">
        <v>1590</v>
      </c>
      <c r="C1485" s="1035"/>
      <c r="D1485" s="1035"/>
      <c r="E1485" s="1035"/>
      <c r="F1485" s="1035"/>
      <c r="G1485" s="1035"/>
      <c r="H1485" s="1035"/>
      <c r="I1485" s="1035"/>
      <c r="J1485" s="1035"/>
    </row>
    <row r="1486" spans="1:10" ht="15.75" x14ac:dyDescent="0.25">
      <c r="A1486" s="45"/>
      <c r="B1486" s="261" t="s">
        <v>1737</v>
      </c>
      <c r="C1486" s="13"/>
      <c r="D1486" s="6"/>
      <c r="E1486" s="18"/>
      <c r="F1486" s="18"/>
      <c r="G1486" s="18"/>
      <c r="H1486" s="7"/>
      <c r="I1486" s="22"/>
      <c r="J1486" s="25"/>
    </row>
    <row r="1487" spans="1:10" ht="15.75" x14ac:dyDescent="0.25">
      <c r="A1487" s="45"/>
      <c r="B1487" s="5"/>
      <c r="C1487" s="13"/>
      <c r="D1487" s="6"/>
      <c r="E1487" s="18"/>
      <c r="F1487" s="18"/>
      <c r="G1487" s="18"/>
      <c r="H1487" s="7"/>
      <c r="I1487" s="22"/>
      <c r="J1487" s="25"/>
    </row>
    <row r="1488" spans="1:10" ht="15.75" x14ac:dyDescent="0.25">
      <c r="A1488" s="1039" t="s">
        <v>1591</v>
      </c>
      <c r="B1488" s="1039"/>
      <c r="C1488" s="1039"/>
      <c r="D1488" s="1039"/>
      <c r="E1488" s="1039"/>
      <c r="F1488" s="1039"/>
      <c r="G1488" s="1039"/>
      <c r="H1488" s="1039"/>
      <c r="I1488" s="1039"/>
      <c r="J1488" s="1039"/>
    </row>
    <row r="1489" spans="1:10" ht="15.75" x14ac:dyDescent="0.25">
      <c r="A1489" s="1038" t="s">
        <v>1063</v>
      </c>
      <c r="B1489" s="1038"/>
      <c r="C1489" s="13"/>
      <c r="D1489" s="6"/>
      <c r="E1489" s="18"/>
      <c r="F1489" s="18"/>
      <c r="G1489" s="18"/>
      <c r="H1489" s="7"/>
      <c r="I1489" s="22"/>
      <c r="J1489" s="25"/>
    </row>
    <row r="1490" spans="1:10" ht="15.75" x14ac:dyDescent="0.25">
      <c r="A1490" s="1034" t="s">
        <v>1086</v>
      </c>
      <c r="B1490" s="1034"/>
      <c r="C1490" s="13"/>
      <c r="D1490" s="7"/>
      <c r="E1490" s="18"/>
      <c r="F1490" s="18"/>
      <c r="G1490" s="18"/>
      <c r="H1490" s="7"/>
      <c r="I1490" s="22"/>
      <c r="J1490" s="25"/>
    </row>
    <row r="1491" spans="1:10" ht="15.75" x14ac:dyDescent="0.25">
      <c r="A1491" s="45"/>
      <c r="B1491" s="258" t="s">
        <v>1592</v>
      </c>
      <c r="C1491" s="13"/>
      <c r="D1491" s="7"/>
      <c r="E1491" s="18"/>
      <c r="F1491" s="18"/>
      <c r="G1491" s="18"/>
      <c r="H1491" s="7"/>
      <c r="I1491" s="22"/>
      <c r="J1491" s="25"/>
    </row>
    <row r="1492" spans="1:10" ht="15.75" x14ac:dyDescent="0.25">
      <c r="A1492" s="45"/>
      <c r="B1492" s="258" t="s">
        <v>1593</v>
      </c>
      <c r="C1492" s="13"/>
      <c r="D1492" s="7"/>
      <c r="E1492" s="18"/>
      <c r="F1492" s="18"/>
      <c r="G1492" s="18"/>
      <c r="H1492" s="7"/>
      <c r="I1492" s="22"/>
      <c r="J1492" s="25"/>
    </row>
    <row r="1493" spans="1:10" ht="15.75" x14ac:dyDescent="0.25">
      <c r="A1493" s="45"/>
      <c r="B1493" s="5" t="s">
        <v>1594</v>
      </c>
      <c r="C1493" s="13"/>
      <c r="D1493" s="7"/>
      <c r="E1493" s="18"/>
      <c r="F1493" s="18"/>
      <c r="G1493" s="18"/>
      <c r="H1493" s="7"/>
      <c r="I1493" s="22"/>
      <c r="J1493" s="25"/>
    </row>
    <row r="1494" spans="1:10" ht="15.75" x14ac:dyDescent="0.25">
      <c r="A1494" s="45"/>
      <c r="B1494" s="5" t="s">
        <v>1595</v>
      </c>
      <c r="C1494" s="13"/>
      <c r="D1494" s="7"/>
      <c r="E1494" s="18"/>
      <c r="F1494" s="18"/>
      <c r="G1494" s="18"/>
      <c r="H1494" s="7"/>
      <c r="I1494" s="22"/>
      <c r="J1494" s="25"/>
    </row>
    <row r="1495" spans="1:10" ht="15.75" x14ac:dyDescent="0.25">
      <c r="A1495" s="45"/>
      <c r="B1495" s="5" t="s">
        <v>1596</v>
      </c>
      <c r="C1495" s="13"/>
      <c r="D1495" s="7"/>
      <c r="E1495" s="18"/>
      <c r="F1495" s="18"/>
      <c r="G1495" s="18"/>
      <c r="H1495" s="7"/>
      <c r="I1495" s="22"/>
      <c r="J1495" s="25"/>
    </row>
    <row r="1496" spans="1:10" ht="15.75" x14ac:dyDescent="0.25">
      <c r="A1496" s="45"/>
      <c r="B1496" s="260" t="s">
        <v>1397</v>
      </c>
      <c r="C1496" s="13"/>
      <c r="D1496" s="6"/>
      <c r="E1496" s="18"/>
      <c r="F1496" s="18"/>
      <c r="G1496" s="18"/>
      <c r="H1496" s="7"/>
      <c r="I1496" s="22"/>
      <c r="J1496" s="25"/>
    </row>
    <row r="1497" spans="1:10" ht="15.75" x14ac:dyDescent="0.25">
      <c r="A1497" s="45"/>
      <c r="B1497" s="1035" t="s">
        <v>1597</v>
      </c>
      <c r="C1497" s="1035"/>
      <c r="D1497" s="1035"/>
      <c r="E1497" s="1035"/>
      <c r="F1497" s="1035"/>
      <c r="G1497" s="1035"/>
      <c r="H1497" s="1035"/>
      <c r="I1497" s="1035"/>
      <c r="J1497" s="1035"/>
    </row>
    <row r="1498" spans="1:10" ht="15.75" x14ac:dyDescent="0.25">
      <c r="A1498" s="45"/>
      <c r="B1498" s="261" t="s">
        <v>1598</v>
      </c>
      <c r="C1498" s="13"/>
      <c r="D1498" s="6"/>
      <c r="E1498" s="18"/>
      <c r="F1498" s="18"/>
      <c r="G1498" s="18"/>
      <c r="H1498" s="7"/>
      <c r="I1498" s="22"/>
      <c r="J1498" s="25"/>
    </row>
    <row r="1499" spans="1:10" ht="15.75" x14ac:dyDescent="0.25">
      <c r="A1499" s="45"/>
      <c r="B1499" s="5"/>
      <c r="C1499" s="13"/>
      <c r="D1499" s="6"/>
      <c r="E1499" s="18"/>
      <c r="F1499" s="18"/>
      <c r="G1499" s="18"/>
      <c r="H1499" s="7"/>
      <c r="I1499" s="22"/>
      <c r="J1499" s="25"/>
    </row>
    <row r="1500" spans="1:10" ht="15.75" x14ac:dyDescent="0.25">
      <c r="A1500" s="1039" t="s">
        <v>1607</v>
      </c>
      <c r="B1500" s="1039"/>
      <c r="C1500" s="1039"/>
      <c r="D1500" s="1039"/>
      <c r="E1500" s="1039"/>
      <c r="F1500" s="1039"/>
      <c r="G1500" s="1039"/>
      <c r="H1500" s="1039"/>
      <c r="I1500" s="1039"/>
      <c r="J1500" s="1039"/>
    </row>
    <row r="1501" spans="1:10" ht="15.75" x14ac:dyDescent="0.25">
      <c r="A1501" s="1035" t="s">
        <v>607</v>
      </c>
      <c r="B1501" s="1035"/>
      <c r="C1501" s="1035"/>
      <c r="D1501" s="1035"/>
      <c r="E1501" s="1035"/>
      <c r="F1501" s="1035"/>
      <c r="G1501" s="1035"/>
      <c r="H1501" s="1035"/>
      <c r="I1501" s="1035"/>
      <c r="J1501" s="1035"/>
    </row>
    <row r="1502" spans="1:10" ht="15.75" x14ac:dyDescent="0.25">
      <c r="A1502" s="45"/>
      <c r="B1502" s="258" t="s">
        <v>1599</v>
      </c>
      <c r="C1502" s="13"/>
      <c r="D1502" s="6"/>
      <c r="E1502" s="18"/>
      <c r="F1502" s="18"/>
      <c r="G1502" s="18"/>
      <c r="H1502" s="7"/>
      <c r="I1502" s="22"/>
      <c r="J1502" s="25"/>
    </row>
    <row r="1503" spans="1:10" ht="15.75" x14ac:dyDescent="0.25">
      <c r="A1503" s="45"/>
      <c r="B1503" s="258" t="s">
        <v>1600</v>
      </c>
      <c r="C1503" s="13"/>
      <c r="D1503" s="6"/>
      <c r="E1503" s="18"/>
      <c r="F1503" s="18"/>
      <c r="G1503" s="18"/>
      <c r="H1503" s="7"/>
      <c r="I1503" s="22"/>
      <c r="J1503" s="25"/>
    </row>
    <row r="1504" spans="1:10" ht="15.75" x14ac:dyDescent="0.25">
      <c r="A1504" s="45"/>
      <c r="B1504" s="5" t="s">
        <v>1601</v>
      </c>
      <c r="C1504" s="13"/>
      <c r="D1504" s="6"/>
      <c r="E1504" s="18"/>
      <c r="F1504" s="18"/>
      <c r="G1504" s="18"/>
      <c r="H1504" s="7"/>
      <c r="I1504" s="22"/>
      <c r="J1504" s="25"/>
    </row>
    <row r="1505" spans="1:10" ht="15.75" x14ac:dyDescent="0.25">
      <c r="A1505" s="45"/>
      <c r="B1505" s="5" t="s">
        <v>1602</v>
      </c>
      <c r="C1505" s="13"/>
      <c r="D1505" s="6"/>
      <c r="E1505" s="18"/>
      <c r="F1505" s="18"/>
      <c r="G1505" s="18"/>
      <c r="H1505" s="7"/>
      <c r="I1505" s="22"/>
      <c r="J1505" s="25"/>
    </row>
    <row r="1506" spans="1:10" ht="15.75" x14ac:dyDescent="0.25">
      <c r="A1506" s="45"/>
      <c r="B1506" s="5" t="s">
        <v>1603</v>
      </c>
      <c r="C1506" s="13"/>
      <c r="D1506" s="6"/>
      <c r="E1506" s="18"/>
      <c r="F1506" s="18"/>
      <c r="G1506" s="18"/>
      <c r="H1506" s="7"/>
      <c r="I1506" s="22"/>
      <c r="J1506" s="25"/>
    </row>
    <row r="1507" spans="1:10" ht="15.75" x14ac:dyDescent="0.25">
      <c r="A1507" s="45"/>
      <c r="B1507" s="5" t="s">
        <v>1604</v>
      </c>
      <c r="C1507" s="13"/>
      <c r="D1507" s="6"/>
      <c r="E1507" s="18"/>
      <c r="F1507" s="18"/>
      <c r="G1507" s="18"/>
      <c r="H1507" s="7"/>
      <c r="I1507" s="22"/>
      <c r="J1507" s="25"/>
    </row>
    <row r="1508" spans="1:10" ht="15.75" x14ac:dyDescent="0.25">
      <c r="A1508" s="45"/>
      <c r="B1508" s="5" t="s">
        <v>1605</v>
      </c>
      <c r="C1508" s="13"/>
      <c r="D1508" s="6"/>
      <c r="E1508" s="18"/>
      <c r="F1508" s="18"/>
      <c r="G1508" s="18"/>
      <c r="H1508" s="7"/>
      <c r="I1508" s="22"/>
      <c r="J1508" s="25"/>
    </row>
    <row r="1509" spans="1:10" ht="15.75" x14ac:dyDescent="0.25">
      <c r="A1509" s="45"/>
      <c r="B1509" s="260" t="s">
        <v>1398</v>
      </c>
      <c r="C1509" s="13"/>
      <c r="D1509" s="6"/>
      <c r="E1509" s="18"/>
      <c r="F1509" s="18"/>
      <c r="G1509" s="18"/>
      <c r="H1509" s="7"/>
      <c r="I1509" s="22"/>
      <c r="J1509" s="25"/>
    </row>
    <row r="1510" spans="1:10" ht="15.75" x14ac:dyDescent="0.25">
      <c r="A1510" s="45"/>
      <c r="B1510" s="1035" t="s">
        <v>1606</v>
      </c>
      <c r="C1510" s="1035"/>
      <c r="D1510" s="1035"/>
      <c r="E1510" s="1035"/>
      <c r="F1510" s="1035"/>
      <c r="G1510" s="1035"/>
      <c r="H1510" s="1035"/>
      <c r="I1510" s="1035"/>
      <c r="J1510" s="1035"/>
    </row>
    <row r="1511" spans="1:10" ht="15.75" x14ac:dyDescent="0.25">
      <c r="A1511" s="45"/>
      <c r="B1511" s="261" t="s">
        <v>1644</v>
      </c>
      <c r="C1511" s="13"/>
      <c r="D1511" s="6"/>
      <c r="E1511" s="18"/>
      <c r="F1511" s="18"/>
      <c r="G1511" s="18"/>
      <c r="H1511" s="7"/>
      <c r="I1511" s="22"/>
      <c r="J1511" s="25"/>
    </row>
    <row r="1512" spans="1:10" ht="15.75" x14ac:dyDescent="0.25">
      <c r="A1512" s="45"/>
      <c r="B1512" s="5"/>
      <c r="C1512" s="13"/>
      <c r="D1512" s="6"/>
      <c r="E1512" s="18"/>
      <c r="F1512" s="18"/>
      <c r="G1512" s="18"/>
      <c r="H1512" s="7"/>
      <c r="I1512" s="22"/>
      <c r="J1512" s="25"/>
    </row>
    <row r="1513" spans="1:10" ht="15.75" x14ac:dyDescent="0.25">
      <c r="A1513" s="1039" t="s">
        <v>1608</v>
      </c>
      <c r="B1513" s="1039"/>
      <c r="C1513" s="1039"/>
      <c r="D1513" s="1039"/>
      <c r="E1513" s="1039"/>
      <c r="F1513" s="1039"/>
      <c r="G1513" s="1039"/>
      <c r="H1513" s="1039"/>
      <c r="I1513" s="1039"/>
      <c r="J1513" s="1039"/>
    </row>
    <row r="1514" spans="1:10" ht="15.75" x14ac:dyDescent="0.25">
      <c r="A1514" s="1038" t="s">
        <v>1105</v>
      </c>
      <c r="B1514" s="1038"/>
      <c r="C1514" s="13"/>
      <c r="D1514" s="6"/>
      <c r="E1514" s="18"/>
      <c r="F1514" s="18"/>
      <c r="G1514" s="18"/>
      <c r="H1514" s="7"/>
      <c r="I1514" s="22"/>
      <c r="J1514" s="25"/>
    </row>
    <row r="1515" spans="1:10" ht="15.75" x14ac:dyDescent="0.25">
      <c r="A1515" s="1035" t="s">
        <v>659</v>
      </c>
      <c r="B1515" s="1035"/>
      <c r="C1515" s="1035"/>
      <c r="D1515" s="1035"/>
      <c r="E1515" s="1035"/>
      <c r="F1515" s="1035"/>
      <c r="G1515" s="1035"/>
      <c r="H1515" s="1035"/>
      <c r="I1515" s="1035"/>
      <c r="J1515" s="1035"/>
    </row>
    <row r="1516" spans="1:10" ht="15.75" x14ac:dyDescent="0.25">
      <c r="A1516" s="45"/>
      <c r="B1516" s="258" t="s">
        <v>1609</v>
      </c>
      <c r="C1516" s="13"/>
      <c r="D1516" s="6"/>
      <c r="E1516" s="18"/>
      <c r="F1516" s="18"/>
      <c r="G1516" s="18"/>
      <c r="H1516" s="7"/>
      <c r="I1516" s="22"/>
      <c r="J1516" s="25"/>
    </row>
    <row r="1517" spans="1:10" ht="15.75" x14ac:dyDescent="0.25">
      <c r="A1517" s="45"/>
      <c r="B1517" s="258" t="s">
        <v>1610</v>
      </c>
      <c r="C1517" s="13"/>
      <c r="D1517" s="6"/>
      <c r="E1517" s="18"/>
      <c r="F1517" s="18"/>
      <c r="G1517" s="18"/>
      <c r="H1517" s="7"/>
      <c r="I1517" s="22"/>
      <c r="J1517" s="25"/>
    </row>
    <row r="1518" spans="1:10" ht="15.75" x14ac:dyDescent="0.25">
      <c r="A1518" s="45"/>
      <c r="B1518" s="5" t="s">
        <v>1611</v>
      </c>
      <c r="C1518" s="13"/>
      <c r="D1518" s="6"/>
      <c r="E1518" s="18"/>
      <c r="F1518" s="18"/>
      <c r="G1518" s="18"/>
      <c r="H1518" s="7"/>
      <c r="I1518" s="22"/>
      <c r="J1518" s="25"/>
    </row>
    <row r="1519" spans="1:10" ht="15.75" x14ac:dyDescent="0.25">
      <c r="A1519" s="45"/>
      <c r="B1519" s="5" t="s">
        <v>1612</v>
      </c>
      <c r="C1519" s="13"/>
      <c r="D1519" s="6"/>
      <c r="E1519" s="18"/>
      <c r="F1519" s="18"/>
      <c r="G1519" s="18"/>
      <c r="H1519" s="7"/>
      <c r="I1519" s="22"/>
      <c r="J1519" s="25"/>
    </row>
    <row r="1520" spans="1:10" ht="15.75" x14ac:dyDescent="0.25">
      <c r="A1520" s="45"/>
      <c r="B1520" s="5" t="s">
        <v>1613</v>
      </c>
      <c r="C1520" s="13"/>
      <c r="D1520" s="6"/>
      <c r="E1520" s="18"/>
      <c r="F1520" s="18"/>
      <c r="G1520" s="18"/>
      <c r="H1520" s="7"/>
      <c r="I1520" s="22"/>
      <c r="J1520" s="25"/>
    </row>
    <row r="1521" spans="1:10" ht="15.75" x14ac:dyDescent="0.25">
      <c r="A1521" s="45"/>
      <c r="B1521" s="5" t="s">
        <v>1614</v>
      </c>
      <c r="C1521" s="13"/>
      <c r="D1521" s="6"/>
      <c r="E1521" s="18"/>
      <c r="F1521" s="18"/>
      <c r="G1521" s="18"/>
      <c r="H1521" s="7"/>
      <c r="I1521" s="22"/>
      <c r="J1521" s="25"/>
    </row>
    <row r="1522" spans="1:10" ht="15.75" x14ac:dyDescent="0.25">
      <c r="A1522" s="45"/>
      <c r="B1522" s="260" t="s">
        <v>1561</v>
      </c>
      <c r="C1522" s="13"/>
      <c r="D1522" s="6"/>
      <c r="E1522" s="18"/>
      <c r="F1522" s="18"/>
      <c r="G1522" s="18"/>
      <c r="H1522" s="7"/>
      <c r="I1522" s="22"/>
      <c r="J1522" s="25"/>
    </row>
    <row r="1523" spans="1:10" ht="15.75" x14ac:dyDescent="0.25">
      <c r="A1523" s="45"/>
      <c r="B1523" s="1035" t="s">
        <v>1615</v>
      </c>
      <c r="C1523" s="1035"/>
      <c r="D1523" s="1035"/>
      <c r="E1523" s="1035"/>
      <c r="F1523" s="1035"/>
      <c r="G1523" s="1035"/>
      <c r="H1523" s="1035"/>
      <c r="I1523" s="1035"/>
      <c r="J1523" s="1035"/>
    </row>
    <row r="1524" spans="1:10" ht="15.75" x14ac:dyDescent="0.25">
      <c r="A1524" s="45"/>
      <c r="B1524" s="261" t="s">
        <v>1643</v>
      </c>
      <c r="C1524" s="13"/>
      <c r="D1524" s="6"/>
      <c r="E1524" s="18"/>
      <c r="F1524" s="18"/>
      <c r="G1524" s="18"/>
      <c r="H1524" s="7"/>
      <c r="I1524" s="22"/>
      <c r="J1524" s="25"/>
    </row>
    <row r="1525" spans="1:10" ht="15.75" x14ac:dyDescent="0.25">
      <c r="A1525" s="45"/>
      <c r="B1525" s="5"/>
      <c r="C1525" s="13"/>
      <c r="D1525" s="6"/>
      <c r="E1525" s="18"/>
      <c r="F1525" s="18"/>
      <c r="G1525" s="18"/>
      <c r="H1525" s="7"/>
      <c r="I1525" s="22"/>
      <c r="J1525" s="25"/>
    </row>
    <row r="1526" spans="1:10" ht="15.75" x14ac:dyDescent="0.25">
      <c r="A1526" s="1039" t="s">
        <v>1739</v>
      </c>
      <c r="B1526" s="1039"/>
      <c r="C1526" s="1039"/>
      <c r="D1526" s="1039"/>
      <c r="E1526" s="1039"/>
      <c r="F1526" s="1039"/>
      <c r="G1526" s="1039"/>
      <c r="H1526" s="1039"/>
      <c r="I1526" s="1039"/>
      <c r="J1526" s="1039"/>
    </row>
    <row r="1527" spans="1:10" ht="15.75" x14ac:dyDescent="0.25">
      <c r="A1527" s="1034" t="s">
        <v>1411</v>
      </c>
      <c r="B1527" s="1034"/>
      <c r="C1527" s="13"/>
      <c r="D1527" s="6"/>
      <c r="E1527" s="18"/>
      <c r="F1527" s="18"/>
      <c r="G1527" s="18"/>
      <c r="H1527" s="7"/>
      <c r="I1527" s="22"/>
      <c r="J1527" s="25"/>
    </row>
    <row r="1528" spans="1:10" ht="15.75" x14ac:dyDescent="0.25">
      <c r="A1528" s="45"/>
      <c r="B1528" s="258" t="s">
        <v>1618</v>
      </c>
      <c r="C1528" s="13"/>
      <c r="D1528" s="6"/>
      <c r="E1528" s="18"/>
      <c r="F1528" s="18"/>
      <c r="G1528" s="18"/>
      <c r="H1528" s="7"/>
      <c r="I1528" s="22"/>
      <c r="J1528" s="25"/>
    </row>
    <row r="1529" spans="1:10" ht="15.75" x14ac:dyDescent="0.25">
      <c r="A1529" s="45"/>
      <c r="B1529" s="258" t="s">
        <v>1404</v>
      </c>
      <c r="C1529" s="13"/>
      <c r="D1529" s="6"/>
      <c r="E1529" s="18"/>
      <c r="F1529" s="18"/>
      <c r="G1529" s="18"/>
      <c r="H1529" s="7"/>
      <c r="I1529" s="22"/>
      <c r="J1529" s="25"/>
    </row>
    <row r="1530" spans="1:10" ht="15.75" x14ac:dyDescent="0.25">
      <c r="A1530" s="45"/>
      <c r="B1530" s="5" t="s">
        <v>1619</v>
      </c>
      <c r="C1530" s="13"/>
      <c r="D1530" s="6"/>
      <c r="E1530" s="18"/>
      <c r="F1530" s="18"/>
      <c r="G1530" s="18"/>
      <c r="H1530" s="7"/>
      <c r="I1530" s="22"/>
      <c r="J1530" s="25"/>
    </row>
    <row r="1531" spans="1:10" ht="15.75" x14ac:dyDescent="0.25">
      <c r="A1531" s="45"/>
      <c r="B1531" s="5" t="s">
        <v>1620</v>
      </c>
      <c r="C1531" s="13"/>
      <c r="D1531" s="6"/>
      <c r="E1531" s="18"/>
      <c r="F1531" s="18"/>
      <c r="G1531" s="18"/>
      <c r="H1531" s="7"/>
      <c r="I1531" s="22"/>
      <c r="J1531" s="25"/>
    </row>
    <row r="1532" spans="1:10" ht="15.75" x14ac:dyDescent="0.25">
      <c r="A1532" s="45"/>
      <c r="B1532" s="260" t="s">
        <v>1401</v>
      </c>
      <c r="C1532" s="13"/>
      <c r="D1532" s="6"/>
      <c r="E1532" s="18"/>
      <c r="F1532" s="18"/>
      <c r="G1532" s="18"/>
      <c r="H1532" s="7"/>
      <c r="I1532" s="22"/>
      <c r="J1532" s="25"/>
    </row>
    <row r="1533" spans="1:10" ht="15.75" x14ac:dyDescent="0.25">
      <c r="A1533" s="45"/>
      <c r="B1533" s="1035" t="s">
        <v>1621</v>
      </c>
      <c r="C1533" s="1035"/>
      <c r="D1533" s="1035"/>
      <c r="E1533" s="1035"/>
      <c r="F1533" s="1035"/>
      <c r="G1533" s="1035"/>
      <c r="H1533" s="1035"/>
      <c r="I1533" s="1035"/>
      <c r="J1533" s="1035"/>
    </row>
    <row r="1534" spans="1:10" ht="15.75" x14ac:dyDescent="0.25">
      <c r="A1534" s="45"/>
      <c r="B1534" s="261" t="s">
        <v>1622</v>
      </c>
      <c r="C1534" s="13"/>
      <c r="D1534" s="6"/>
      <c r="E1534" s="18"/>
      <c r="F1534" s="18"/>
      <c r="G1534" s="18"/>
      <c r="H1534" s="7"/>
      <c r="I1534" s="22"/>
      <c r="J1534" s="25"/>
    </row>
    <row r="1535" spans="1:10" ht="15.75" x14ac:dyDescent="0.25">
      <c r="A1535" s="45"/>
      <c r="B1535" s="5"/>
      <c r="C1535" s="13"/>
      <c r="D1535" s="6"/>
      <c r="E1535" s="18"/>
      <c r="F1535" s="18"/>
      <c r="G1535" s="18"/>
      <c r="H1535" s="7"/>
      <c r="I1535" s="22"/>
      <c r="J1535" s="25"/>
    </row>
    <row r="1536" spans="1:10" ht="15.75" x14ac:dyDescent="0.25">
      <c r="A1536" s="1039" t="s">
        <v>1741</v>
      </c>
      <c r="B1536" s="1039"/>
      <c r="C1536" s="1039"/>
      <c r="D1536" s="1039"/>
      <c r="E1536" s="1039"/>
      <c r="F1536" s="1039"/>
      <c r="G1536" s="1039"/>
      <c r="H1536" s="1039"/>
      <c r="I1536" s="1039"/>
      <c r="J1536" s="1039"/>
    </row>
    <row r="1537" spans="1:10" ht="15.75" x14ac:dyDescent="0.25">
      <c r="A1537" s="492" t="s">
        <v>1414</v>
      </c>
      <c r="B1537" s="492"/>
      <c r="C1537" s="13"/>
      <c r="D1537" s="6"/>
      <c r="E1537" s="18"/>
      <c r="F1537" s="18"/>
      <c r="G1537" s="18"/>
      <c r="H1537" s="7"/>
      <c r="I1537" s="22"/>
      <c r="J1537" s="25"/>
    </row>
    <row r="1538" spans="1:10" ht="15.75" x14ac:dyDescent="0.25">
      <c r="A1538" s="1034" t="s">
        <v>1413</v>
      </c>
      <c r="B1538" s="1034"/>
      <c r="C1538" s="13"/>
      <c r="D1538" s="6"/>
      <c r="E1538" s="18"/>
      <c r="F1538" s="18"/>
      <c r="G1538" s="18"/>
      <c r="H1538" s="7"/>
      <c r="I1538" s="22"/>
      <c r="J1538" s="25"/>
    </row>
    <row r="1539" spans="1:10" ht="15.75" x14ac:dyDescent="0.25">
      <c r="A1539" s="605"/>
      <c r="B1539" s="258" t="s">
        <v>1623</v>
      </c>
      <c r="C1539" s="13"/>
      <c r="D1539" s="6"/>
      <c r="E1539" s="7"/>
      <c r="F1539" s="18"/>
      <c r="G1539" s="18"/>
      <c r="H1539" s="7"/>
      <c r="I1539" s="22"/>
      <c r="J1539" s="25"/>
    </row>
    <row r="1540" spans="1:10" ht="15.75" x14ac:dyDescent="0.25">
      <c r="A1540" s="605"/>
      <c r="B1540" s="258" t="s">
        <v>1624</v>
      </c>
      <c r="C1540" s="13"/>
      <c r="D1540" s="6"/>
      <c r="E1540" s="7"/>
      <c r="F1540" s="18"/>
      <c r="G1540" s="18"/>
      <c r="H1540" s="7"/>
      <c r="I1540" s="22"/>
      <c r="J1540" s="25"/>
    </row>
    <row r="1541" spans="1:10" ht="15.75" x14ac:dyDescent="0.25">
      <c r="A1541" s="605"/>
      <c r="B1541" s="5" t="s">
        <v>1625</v>
      </c>
      <c r="C1541" s="13"/>
      <c r="D1541" s="6"/>
      <c r="E1541" s="7"/>
      <c r="F1541" s="18"/>
      <c r="G1541" s="18"/>
      <c r="H1541" s="7"/>
      <c r="I1541" s="22"/>
      <c r="J1541" s="25"/>
    </row>
    <row r="1542" spans="1:10" ht="15.75" x14ac:dyDescent="0.25">
      <c r="A1542" s="605"/>
      <c r="B1542" s="5" t="s">
        <v>1626</v>
      </c>
      <c r="C1542" s="13"/>
      <c r="D1542" s="6"/>
      <c r="E1542" s="7"/>
      <c r="F1542" s="18"/>
      <c r="G1542" s="18"/>
      <c r="H1542" s="7"/>
      <c r="I1542" s="22"/>
      <c r="J1542" s="25"/>
    </row>
    <row r="1543" spans="1:10" ht="15.75" x14ac:dyDescent="0.25">
      <c r="A1543" s="605"/>
      <c r="B1543" s="5" t="s">
        <v>1627</v>
      </c>
      <c r="C1543" s="13"/>
      <c r="D1543" s="6"/>
      <c r="E1543" s="7"/>
      <c r="F1543" s="18"/>
      <c r="G1543" s="18"/>
      <c r="H1543" s="7"/>
      <c r="I1543" s="22"/>
      <c r="J1543" s="25"/>
    </row>
    <row r="1544" spans="1:10" ht="15.75" x14ac:dyDescent="0.25">
      <c r="A1544" s="605"/>
      <c r="B1544" s="5" t="s">
        <v>1628</v>
      </c>
      <c r="C1544" s="13"/>
      <c r="D1544" s="6"/>
      <c r="E1544" s="7"/>
      <c r="F1544" s="18"/>
      <c r="G1544" s="18"/>
      <c r="H1544" s="7"/>
      <c r="I1544" s="22"/>
      <c r="J1544" s="25"/>
    </row>
    <row r="1545" spans="1:10" ht="15.75" x14ac:dyDescent="0.25">
      <c r="A1545" s="605"/>
      <c r="B1545" s="5" t="s">
        <v>1629</v>
      </c>
      <c r="C1545" s="13"/>
      <c r="D1545" s="6"/>
      <c r="E1545" s="7"/>
      <c r="F1545" s="18"/>
      <c r="G1545" s="18"/>
      <c r="H1545" s="7"/>
      <c r="I1545" s="22"/>
      <c r="J1545" s="25"/>
    </row>
    <row r="1546" spans="1:10" ht="15.75" x14ac:dyDescent="0.25">
      <c r="A1546" s="605"/>
      <c r="B1546" s="5" t="s">
        <v>1630</v>
      </c>
      <c r="C1546" s="13"/>
      <c r="D1546" s="6"/>
      <c r="E1546" s="7"/>
      <c r="F1546" s="18"/>
      <c r="G1546" s="18"/>
      <c r="H1546" s="7"/>
      <c r="I1546" s="22"/>
      <c r="J1546" s="25"/>
    </row>
    <row r="1547" spans="1:10" ht="15.75" x14ac:dyDescent="0.25">
      <c r="A1547" s="605"/>
      <c r="B1547" s="5" t="s">
        <v>1631</v>
      </c>
      <c r="C1547" s="13"/>
      <c r="D1547" s="6"/>
      <c r="E1547" s="7"/>
      <c r="F1547" s="18"/>
      <c r="G1547" s="18"/>
      <c r="H1547" s="7"/>
      <c r="I1547" s="22"/>
      <c r="J1547" s="25"/>
    </row>
    <row r="1548" spans="1:10" ht="15.75" x14ac:dyDescent="0.25">
      <c r="A1548" s="45"/>
      <c r="B1548" s="5" t="s">
        <v>1632</v>
      </c>
      <c r="C1548" s="13"/>
      <c r="D1548" s="6"/>
      <c r="E1548" s="7"/>
      <c r="F1548" s="18"/>
      <c r="G1548" s="18"/>
      <c r="H1548" s="7"/>
      <c r="I1548" s="22"/>
      <c r="J1548" s="25"/>
    </row>
    <row r="1549" spans="1:10" ht="15.75" x14ac:dyDescent="0.25">
      <c r="A1549" s="45"/>
      <c r="B1549" s="260" t="s">
        <v>1402</v>
      </c>
      <c r="C1549" s="13"/>
      <c r="D1549" s="6"/>
      <c r="E1549" s="7"/>
      <c r="F1549" s="18"/>
      <c r="G1549" s="18"/>
      <c r="H1549" s="7"/>
      <c r="I1549" s="22"/>
      <c r="J1549" s="25"/>
    </row>
    <row r="1550" spans="1:10" ht="15.75" x14ac:dyDescent="0.25">
      <c r="A1550" s="45"/>
      <c r="B1550" s="1035" t="s">
        <v>1633</v>
      </c>
      <c r="C1550" s="1035"/>
      <c r="D1550" s="1035"/>
      <c r="E1550" s="1035"/>
      <c r="F1550" s="1035"/>
      <c r="G1550" s="1035"/>
      <c r="H1550" s="1035"/>
      <c r="I1550" s="1035"/>
      <c r="J1550" s="1035"/>
    </row>
    <row r="1551" spans="1:10" ht="15.75" x14ac:dyDescent="0.25">
      <c r="A1551" s="45"/>
      <c r="B1551" s="261" t="s">
        <v>1634</v>
      </c>
      <c r="C1551" s="13"/>
      <c r="D1551" s="6"/>
      <c r="E1551" s="18"/>
      <c r="F1551" s="18"/>
      <c r="G1551" s="18"/>
      <c r="H1551" s="7"/>
      <c r="I1551" s="22"/>
      <c r="J1551" s="25"/>
    </row>
    <row r="1552" spans="1:10" ht="15.75" x14ac:dyDescent="0.25">
      <c r="A1552" s="45"/>
      <c r="B1552" s="261"/>
      <c r="C1552" s="13"/>
      <c r="D1552" s="6"/>
      <c r="E1552" s="18"/>
      <c r="F1552" s="18"/>
      <c r="G1552" s="18"/>
      <c r="H1552" s="7"/>
      <c r="I1552" s="22"/>
      <c r="J1552" s="25"/>
    </row>
    <row r="1553" spans="1:10" ht="15.75" x14ac:dyDescent="0.25">
      <c r="A1553" s="1039" t="s">
        <v>1635</v>
      </c>
      <c r="B1553" s="1039"/>
      <c r="C1553" s="1039"/>
      <c r="D1553" s="1039"/>
      <c r="E1553" s="1039"/>
      <c r="F1553" s="1039"/>
      <c r="G1553" s="1039"/>
      <c r="H1553" s="1039"/>
      <c r="I1553" s="1039"/>
      <c r="J1553" s="1039"/>
    </row>
    <row r="1554" spans="1:10" ht="15.75" x14ac:dyDescent="0.25">
      <c r="A1554" s="1038" t="s">
        <v>1066</v>
      </c>
      <c r="B1554" s="1038"/>
      <c r="C1554" s="13"/>
      <c r="D1554" s="6"/>
      <c r="E1554" s="18"/>
      <c r="F1554" s="18"/>
      <c r="G1554" s="18"/>
      <c r="H1554" s="7"/>
      <c r="I1554" s="22"/>
      <c r="J1554" s="25"/>
    </row>
    <row r="1555" spans="1:10" ht="15.75" x14ac:dyDescent="0.25">
      <c r="A1555" s="1035" t="s">
        <v>1119</v>
      </c>
      <c r="B1555" s="1035"/>
      <c r="C1555" s="1035"/>
      <c r="D1555" s="1035"/>
      <c r="E1555" s="1035"/>
      <c r="F1555" s="1035"/>
      <c r="G1555" s="1035"/>
      <c r="H1555" s="1035"/>
      <c r="I1555" s="1035"/>
      <c r="J1555" s="1035"/>
    </row>
    <row r="1556" spans="1:10" ht="15.75" x14ac:dyDescent="0.25">
      <c r="A1556" s="45"/>
      <c r="B1556" s="258" t="s">
        <v>1637</v>
      </c>
      <c r="C1556" s="13"/>
      <c r="D1556" s="6"/>
      <c r="E1556" s="18"/>
      <c r="F1556" s="18"/>
      <c r="G1556" s="18"/>
      <c r="H1556" s="7"/>
      <c r="I1556" s="22"/>
      <c r="J1556" s="25"/>
    </row>
    <row r="1557" spans="1:10" ht="15.75" x14ac:dyDescent="0.25">
      <c r="A1557" s="45"/>
      <c r="B1557" s="258" t="s">
        <v>1638</v>
      </c>
      <c r="C1557" s="13"/>
      <c r="D1557" s="6"/>
      <c r="E1557" s="18"/>
      <c r="F1557" s="18"/>
      <c r="G1557" s="18"/>
      <c r="H1557" s="7"/>
      <c r="I1557" s="22"/>
      <c r="J1557" s="25"/>
    </row>
    <row r="1558" spans="1:10" ht="15.75" x14ac:dyDescent="0.25">
      <c r="A1558" s="45"/>
      <c r="B1558" s="5" t="s">
        <v>1639</v>
      </c>
      <c r="C1558" s="13"/>
      <c r="D1558" s="6"/>
      <c r="E1558" s="18"/>
      <c r="F1558" s="18"/>
      <c r="G1558" s="18"/>
      <c r="H1558" s="7"/>
      <c r="I1558" s="22"/>
      <c r="J1558" s="25"/>
    </row>
    <row r="1559" spans="1:10" ht="15.75" x14ac:dyDescent="0.25">
      <c r="A1559" s="45"/>
      <c r="B1559" s="5" t="s">
        <v>1640</v>
      </c>
      <c r="C1559" s="13"/>
      <c r="D1559" s="6"/>
      <c r="E1559" s="18"/>
      <c r="F1559" s="18"/>
      <c r="G1559" s="18"/>
      <c r="H1559" s="7"/>
      <c r="I1559" s="22"/>
      <c r="J1559" s="25"/>
    </row>
    <row r="1560" spans="1:10" ht="15.75" x14ac:dyDescent="0.25">
      <c r="A1560" s="45"/>
      <c r="B1560" s="5" t="s">
        <v>1641</v>
      </c>
      <c r="C1560" s="13"/>
      <c r="D1560" s="6"/>
      <c r="E1560" s="18"/>
      <c r="F1560" s="18"/>
      <c r="G1560" s="18"/>
      <c r="H1560" s="7"/>
      <c r="I1560" s="22"/>
      <c r="J1560" s="25"/>
    </row>
    <row r="1561" spans="1:10" ht="15.75" x14ac:dyDescent="0.25">
      <c r="A1561" s="45"/>
      <c r="B1561" s="260" t="s">
        <v>1397</v>
      </c>
      <c r="C1561" s="13"/>
      <c r="D1561" s="6"/>
      <c r="E1561" s="18"/>
      <c r="F1561" s="18"/>
      <c r="G1561" s="18"/>
      <c r="H1561" s="7"/>
      <c r="I1561" s="22"/>
      <c r="J1561" s="25"/>
    </row>
    <row r="1562" spans="1:10" ht="15.75" x14ac:dyDescent="0.25">
      <c r="A1562" s="45"/>
      <c r="B1562" s="1035" t="s">
        <v>1642</v>
      </c>
      <c r="C1562" s="1035"/>
      <c r="D1562" s="1035"/>
      <c r="E1562" s="1035"/>
      <c r="F1562" s="1035"/>
      <c r="G1562" s="1035"/>
      <c r="H1562" s="1035"/>
      <c r="I1562" s="1035"/>
      <c r="J1562" s="1035"/>
    </row>
    <row r="1563" spans="1:10" ht="15.75" x14ac:dyDescent="0.25">
      <c r="A1563" s="45"/>
      <c r="B1563" s="261" t="s">
        <v>1738</v>
      </c>
      <c r="C1563" s="13"/>
      <c r="D1563" s="6"/>
      <c r="E1563" s="18"/>
      <c r="F1563" s="18"/>
      <c r="G1563" s="18"/>
      <c r="H1563" s="7"/>
      <c r="I1563" s="22"/>
      <c r="J1563" s="25"/>
    </row>
    <row r="1564" spans="1:10" ht="15.75" x14ac:dyDescent="0.25">
      <c r="A1564" s="1034" t="s">
        <v>660</v>
      </c>
      <c r="B1564" s="1038"/>
      <c r="C1564" s="1038"/>
      <c r="D1564" s="1038"/>
      <c r="E1564" s="1038"/>
      <c r="F1564" s="1038"/>
      <c r="G1564" s="1038"/>
      <c r="H1564" s="1038"/>
      <c r="I1564" s="1038"/>
      <c r="J1564" s="1038"/>
    </row>
    <row r="1565" spans="1:10" ht="15.75" x14ac:dyDescent="0.25">
      <c r="A1565" s="930"/>
      <c r="B1565" s="930"/>
      <c r="C1565" s="13"/>
      <c r="D1565" s="6"/>
      <c r="E1565" s="18"/>
      <c r="F1565" s="18"/>
      <c r="G1565" s="18"/>
      <c r="H1565" s="7"/>
      <c r="I1565" s="22"/>
      <c r="J1565" s="25"/>
    </row>
    <row r="1566" spans="1:10" ht="15.75" x14ac:dyDescent="0.25">
      <c r="A1566" s="1040" t="s">
        <v>1636</v>
      </c>
      <c r="B1566" s="1040"/>
      <c r="C1566" s="1040"/>
      <c r="D1566" s="1040"/>
      <c r="E1566" s="1040"/>
      <c r="F1566" s="1040"/>
      <c r="G1566" s="1040"/>
      <c r="H1566" s="1040"/>
      <c r="I1566" s="1040"/>
      <c r="J1566" s="1040"/>
    </row>
    <row r="1567" spans="1:10" ht="15.75" x14ac:dyDescent="0.25">
      <c r="A1567" s="1034" t="s">
        <v>619</v>
      </c>
      <c r="B1567" s="1034"/>
      <c r="C1567" s="13"/>
      <c r="D1567" s="6"/>
      <c r="E1567" s="18"/>
      <c r="F1567" s="18"/>
      <c r="G1567" s="18"/>
      <c r="H1567" s="7"/>
      <c r="I1567" s="22"/>
      <c r="J1567" s="25"/>
    </row>
    <row r="1568" spans="1:10" ht="15.75" x14ac:dyDescent="0.25">
      <c r="A1568" s="45"/>
      <c r="B1568" s="258" t="s">
        <v>1646</v>
      </c>
      <c r="C1568" s="13"/>
      <c r="D1568" s="6"/>
      <c r="E1568" s="18"/>
      <c r="F1568" s="18"/>
      <c r="G1568" s="18"/>
      <c r="H1568" s="7"/>
      <c r="I1568" s="22"/>
      <c r="J1568" s="25"/>
    </row>
    <row r="1569" spans="1:10" ht="15.75" x14ac:dyDescent="0.25">
      <c r="A1569" s="45"/>
      <c r="B1569" s="258" t="s">
        <v>1647</v>
      </c>
      <c r="C1569" s="13"/>
      <c r="D1569" s="6"/>
      <c r="E1569" s="18"/>
      <c r="F1569" s="18"/>
      <c r="G1569" s="18"/>
      <c r="H1569" s="7"/>
      <c r="I1569" s="22"/>
      <c r="J1569" s="25"/>
    </row>
    <row r="1570" spans="1:10" ht="15.75" x14ac:dyDescent="0.25">
      <c r="A1570" s="45"/>
      <c r="B1570" s="5" t="s">
        <v>1648</v>
      </c>
      <c r="C1570" s="13"/>
      <c r="D1570" s="6"/>
      <c r="E1570" s="18"/>
      <c r="F1570" s="18"/>
      <c r="G1570" s="18"/>
      <c r="H1570" s="7"/>
      <c r="I1570" s="22"/>
      <c r="J1570" s="25"/>
    </row>
    <row r="1571" spans="1:10" ht="15.75" x14ac:dyDescent="0.25">
      <c r="A1571" s="45"/>
      <c r="B1571" s="5" t="s">
        <v>1649</v>
      </c>
      <c r="C1571" s="13"/>
      <c r="D1571" s="6"/>
      <c r="E1571" s="18"/>
      <c r="F1571" s="18"/>
      <c r="G1571" s="18"/>
      <c r="H1571" s="7"/>
      <c r="I1571" s="22"/>
      <c r="J1571" s="25"/>
    </row>
    <row r="1572" spans="1:10" ht="15.75" x14ac:dyDescent="0.25">
      <c r="A1572" s="45"/>
      <c r="B1572" s="260" t="s">
        <v>1401</v>
      </c>
      <c r="C1572" s="13"/>
      <c r="D1572" s="6"/>
      <c r="E1572" s="18"/>
      <c r="F1572" s="18"/>
      <c r="G1572" s="18"/>
      <c r="H1572" s="7"/>
      <c r="I1572" s="22"/>
      <c r="J1572" s="25"/>
    </row>
    <row r="1573" spans="1:10" ht="15.75" x14ac:dyDescent="0.25">
      <c r="A1573" s="45"/>
      <c r="B1573" s="1035" t="s">
        <v>1650</v>
      </c>
      <c r="C1573" s="1035"/>
      <c r="D1573" s="1035"/>
      <c r="E1573" s="1035"/>
      <c r="F1573" s="1035"/>
      <c r="G1573" s="1035"/>
      <c r="H1573" s="1035"/>
      <c r="I1573" s="1035"/>
      <c r="J1573" s="1035"/>
    </row>
    <row r="1574" spans="1:10" ht="15.75" x14ac:dyDescent="0.25">
      <c r="A1574" s="45"/>
      <c r="B1574" s="261" t="s">
        <v>1651</v>
      </c>
      <c r="C1574" s="13"/>
      <c r="D1574" s="6"/>
      <c r="E1574" s="18"/>
      <c r="F1574" s="18"/>
      <c r="G1574" s="18"/>
      <c r="H1574" s="7"/>
      <c r="I1574" s="22"/>
      <c r="J1574" s="25"/>
    </row>
    <row r="1575" spans="1:10" ht="15.75" x14ac:dyDescent="0.25">
      <c r="A1575" s="45"/>
      <c r="B1575" s="5"/>
      <c r="C1575" s="13"/>
      <c r="D1575" s="6"/>
      <c r="E1575" s="18"/>
      <c r="F1575" s="18"/>
      <c r="G1575" s="18"/>
      <c r="H1575" s="7"/>
      <c r="I1575" s="22"/>
      <c r="J1575" s="25"/>
    </row>
    <row r="1576" spans="1:10" ht="15.75" x14ac:dyDescent="0.25">
      <c r="A1576" s="1039" t="s">
        <v>1746</v>
      </c>
      <c r="B1576" s="1039"/>
      <c r="C1576" s="1039"/>
      <c r="D1576" s="1039"/>
      <c r="E1576" s="1039"/>
      <c r="F1576" s="1039"/>
      <c r="G1576" s="1039"/>
      <c r="H1576" s="1039"/>
      <c r="I1576" s="1039"/>
      <c r="J1576" s="1039"/>
    </row>
    <row r="1577" spans="1:10" ht="15.75" x14ac:dyDescent="0.25">
      <c r="A1577" s="1035" t="s">
        <v>1134</v>
      </c>
      <c r="B1577" s="1035"/>
      <c r="C1577" s="1035"/>
      <c r="D1577" s="1035"/>
      <c r="E1577" s="1035"/>
      <c r="F1577" s="1035"/>
      <c r="G1577" s="1035"/>
      <c r="H1577" s="1035"/>
      <c r="I1577" s="1035"/>
      <c r="J1577" s="1035"/>
    </row>
    <row r="1578" spans="1:10" ht="15.75" x14ac:dyDescent="0.25">
      <c r="A1578" s="45"/>
      <c r="B1578" s="258" t="s">
        <v>1403</v>
      </c>
      <c r="C1578" s="13"/>
      <c r="D1578" s="6"/>
      <c r="E1578" s="18"/>
      <c r="F1578" s="18"/>
      <c r="G1578" s="18"/>
      <c r="H1578" s="7"/>
      <c r="I1578" s="22"/>
      <c r="J1578" s="25"/>
    </row>
    <row r="1579" spans="1:10" ht="15.75" x14ac:dyDescent="0.25">
      <c r="A1579" s="45"/>
      <c r="B1579" s="258" t="s">
        <v>1652</v>
      </c>
      <c r="C1579" s="13"/>
      <c r="D1579" s="6"/>
      <c r="E1579" s="18"/>
      <c r="F1579" s="18"/>
      <c r="G1579" s="18"/>
      <c r="H1579" s="7"/>
      <c r="I1579" s="22"/>
      <c r="J1579" s="25"/>
    </row>
    <row r="1580" spans="1:10" ht="15.75" x14ac:dyDescent="0.25">
      <c r="A1580" s="45"/>
      <c r="B1580" s="5" t="s">
        <v>1653</v>
      </c>
      <c r="C1580" s="13"/>
      <c r="D1580" s="6"/>
      <c r="E1580" s="18"/>
      <c r="F1580" s="18"/>
      <c r="G1580" s="18"/>
      <c r="H1580" s="7"/>
      <c r="I1580" s="22"/>
      <c r="J1580" s="25"/>
    </row>
    <row r="1581" spans="1:10" ht="15.75" x14ac:dyDescent="0.25">
      <c r="A1581" s="45"/>
      <c r="B1581" s="5" t="s">
        <v>1655</v>
      </c>
      <c r="C1581" s="13"/>
      <c r="D1581" s="6"/>
      <c r="E1581" s="18"/>
      <c r="F1581" s="18"/>
      <c r="G1581" s="18"/>
      <c r="H1581" s="7"/>
      <c r="I1581" s="22"/>
      <c r="J1581" s="25"/>
    </row>
    <row r="1582" spans="1:10" ht="15.75" x14ac:dyDescent="0.25">
      <c r="A1582" s="45"/>
      <c r="B1582" s="5" t="s">
        <v>1654</v>
      </c>
      <c r="C1582" s="13"/>
      <c r="D1582" s="6"/>
      <c r="E1582" s="18"/>
      <c r="F1582" s="18"/>
      <c r="G1582" s="18"/>
      <c r="H1582" s="7"/>
      <c r="I1582" s="22"/>
      <c r="J1582" s="25"/>
    </row>
    <row r="1583" spans="1:10" ht="15.75" x14ac:dyDescent="0.25">
      <c r="A1583" s="45"/>
      <c r="B1583" s="5" t="s">
        <v>1656</v>
      </c>
      <c r="C1583" s="13"/>
      <c r="D1583" s="6"/>
      <c r="E1583" s="18"/>
      <c r="F1583" s="18"/>
      <c r="G1583" s="18"/>
      <c r="H1583" s="7"/>
      <c r="I1583" s="22"/>
      <c r="J1583" s="25"/>
    </row>
    <row r="1584" spans="1:10" ht="15.75" x14ac:dyDescent="0.25">
      <c r="A1584" s="45"/>
      <c r="B1584" s="5" t="s">
        <v>1657</v>
      </c>
      <c r="C1584" s="13"/>
      <c r="D1584" s="6"/>
      <c r="E1584" s="18"/>
      <c r="F1584" s="18"/>
      <c r="G1584" s="18"/>
      <c r="H1584" s="7"/>
      <c r="I1584" s="22"/>
      <c r="J1584" s="25"/>
    </row>
    <row r="1585" spans="1:10" ht="15.75" x14ac:dyDescent="0.25">
      <c r="A1585" s="45"/>
      <c r="B1585" s="5" t="s">
        <v>1658</v>
      </c>
      <c r="C1585" s="13"/>
      <c r="D1585" s="6"/>
      <c r="E1585" s="18"/>
      <c r="F1585" s="18"/>
      <c r="G1585" s="18"/>
      <c r="H1585" s="7"/>
      <c r="I1585" s="22"/>
      <c r="J1585" s="25"/>
    </row>
    <row r="1586" spans="1:10" ht="15.75" x14ac:dyDescent="0.25">
      <c r="A1586" s="45"/>
      <c r="B1586" s="5" t="s">
        <v>1659</v>
      </c>
      <c r="C1586" s="13"/>
      <c r="D1586" s="6"/>
      <c r="E1586" s="18"/>
      <c r="F1586" s="18"/>
      <c r="G1586" s="18"/>
      <c r="H1586" s="7"/>
      <c r="I1586" s="22"/>
      <c r="J1586" s="25"/>
    </row>
    <row r="1587" spans="1:10" ht="15.75" x14ac:dyDescent="0.25">
      <c r="A1587" s="45"/>
      <c r="B1587" s="260" t="s">
        <v>1405</v>
      </c>
      <c r="C1587" s="13"/>
      <c r="D1587" s="6"/>
      <c r="E1587" s="18"/>
      <c r="F1587" s="18"/>
      <c r="G1587" s="18"/>
      <c r="H1587" s="7"/>
      <c r="I1587" s="22"/>
      <c r="J1587" s="25"/>
    </row>
    <row r="1588" spans="1:10" ht="15.75" x14ac:dyDescent="0.25">
      <c r="A1588" s="45"/>
      <c r="B1588" s="1035" t="s">
        <v>1660</v>
      </c>
      <c r="C1588" s="1035"/>
      <c r="D1588" s="1035"/>
      <c r="E1588" s="1035"/>
      <c r="F1588" s="1035"/>
      <c r="G1588" s="1035"/>
      <c r="H1588" s="1035"/>
      <c r="I1588" s="1035"/>
      <c r="J1588" s="1035"/>
    </row>
    <row r="1589" spans="1:10" ht="15.75" x14ac:dyDescent="0.25">
      <c r="A1589" s="45"/>
      <c r="B1589" s="261" t="s">
        <v>1661</v>
      </c>
      <c r="C1589" s="13"/>
      <c r="D1589" s="6"/>
      <c r="E1589" s="18"/>
      <c r="F1589" s="18"/>
      <c r="G1589" s="18"/>
      <c r="H1589" s="7"/>
      <c r="I1589" s="22"/>
      <c r="J1589" s="25"/>
    </row>
    <row r="1590" spans="1:10" ht="15.75" x14ac:dyDescent="0.25">
      <c r="A1590" s="1550" t="s">
        <v>660</v>
      </c>
      <c r="B1590" s="1550"/>
      <c r="C1590" s="1550"/>
      <c r="D1590" s="1550"/>
      <c r="E1590" s="1550"/>
      <c r="F1590" s="1550"/>
      <c r="G1590" s="1550"/>
      <c r="H1590" s="1550"/>
      <c r="I1590" s="490"/>
      <c r="J1590" s="490"/>
    </row>
    <row r="1591" spans="1:10" ht="15.75" x14ac:dyDescent="0.25">
      <c r="A1591" s="489"/>
      <c r="B1591" s="490"/>
      <c r="C1591" s="490"/>
      <c r="D1591" s="490"/>
      <c r="E1591" s="490"/>
      <c r="F1591" s="490"/>
      <c r="G1591" s="490"/>
      <c r="H1591" s="490"/>
      <c r="I1591" s="490"/>
      <c r="J1591" s="490"/>
    </row>
    <row r="1592" spans="1:10" ht="15.75" x14ac:dyDescent="0.25">
      <c r="A1592" s="1039" t="s">
        <v>1645</v>
      </c>
      <c r="B1592" s="1039"/>
      <c r="C1592" s="1039"/>
      <c r="D1592" s="1039"/>
      <c r="E1592" s="1039"/>
      <c r="F1592" s="1039"/>
      <c r="G1592" s="1039"/>
      <c r="H1592" s="1039"/>
      <c r="I1592" s="1039"/>
      <c r="J1592" s="1039"/>
    </row>
    <row r="1593" spans="1:10" ht="15.75" x14ac:dyDescent="0.25">
      <c r="A1593" s="1034" t="s">
        <v>627</v>
      </c>
      <c r="B1593" s="1034"/>
      <c r="C1593" s="1034"/>
      <c r="D1593" s="1034"/>
      <c r="E1593" s="1034"/>
      <c r="F1593" s="1034"/>
      <c r="G1593" s="1034"/>
      <c r="H1593" s="1034"/>
      <c r="I1593" s="1034"/>
      <c r="J1593" s="1034"/>
    </row>
    <row r="1594" spans="1:10" ht="15.75" x14ac:dyDescent="0.25">
      <c r="A1594" s="602"/>
      <c r="B1594" s="602"/>
      <c r="C1594" s="602"/>
      <c r="D1594" s="602"/>
      <c r="E1594" s="602"/>
      <c r="F1594" s="602"/>
      <c r="G1594" s="602"/>
      <c r="H1594" s="602"/>
      <c r="I1594" s="602"/>
      <c r="J1594" s="602"/>
    </row>
    <row r="1595" spans="1:10" ht="15.75" x14ac:dyDescent="0.25">
      <c r="A1595" s="1207" t="s">
        <v>628</v>
      </c>
      <c r="B1595" s="1207"/>
      <c r="C1595" s="1207"/>
      <c r="D1595" s="1207"/>
      <c r="E1595" s="1207"/>
      <c r="F1595" s="1207"/>
      <c r="G1595" s="1207"/>
      <c r="H1595" s="1207"/>
      <c r="I1595" s="1207"/>
      <c r="J1595" s="1207"/>
    </row>
    <row r="1596" spans="1:10" ht="15.75" x14ac:dyDescent="0.25">
      <c r="A1596" s="1035" t="s">
        <v>631</v>
      </c>
      <c r="B1596" s="1035"/>
      <c r="C1596" s="1035"/>
      <c r="D1596" s="1035"/>
      <c r="E1596" s="1035"/>
      <c r="F1596" s="1035"/>
      <c r="G1596" s="1035"/>
      <c r="H1596" s="1035"/>
      <c r="I1596" s="1035"/>
      <c r="J1596" s="1035"/>
    </row>
    <row r="1597" spans="1:10" ht="15.75" x14ac:dyDescent="0.25">
      <c r="A1597" s="45"/>
      <c r="B1597" s="258" t="s">
        <v>1664</v>
      </c>
      <c r="C1597" s="13"/>
      <c r="D1597" s="6"/>
      <c r="E1597" s="18"/>
      <c r="F1597" s="18"/>
      <c r="G1597" s="18"/>
      <c r="H1597" s="7"/>
      <c r="I1597" s="22"/>
      <c r="J1597" s="25"/>
    </row>
    <row r="1598" spans="1:10" ht="15.75" x14ac:dyDescent="0.25">
      <c r="A1598" s="45"/>
      <c r="B1598" s="258" t="s">
        <v>1665</v>
      </c>
      <c r="C1598" s="13"/>
      <c r="D1598" s="6"/>
      <c r="E1598" s="18"/>
      <c r="F1598" s="18"/>
      <c r="G1598" s="18"/>
      <c r="H1598" s="7"/>
      <c r="I1598" s="22"/>
      <c r="J1598" s="25"/>
    </row>
    <row r="1599" spans="1:10" ht="15.75" x14ac:dyDescent="0.25">
      <c r="A1599" s="45"/>
      <c r="B1599" s="5" t="s">
        <v>1666</v>
      </c>
      <c r="C1599" s="13"/>
      <c r="D1599" s="6"/>
      <c r="E1599" s="18"/>
      <c r="F1599" s="18"/>
      <c r="G1599" s="18"/>
      <c r="H1599" s="7"/>
      <c r="I1599" s="22"/>
      <c r="J1599" s="25"/>
    </row>
    <row r="1600" spans="1:10" ht="15.75" x14ac:dyDescent="0.25">
      <c r="A1600" s="45"/>
      <c r="B1600" s="5" t="s">
        <v>1667</v>
      </c>
      <c r="C1600" s="13"/>
      <c r="D1600" s="6"/>
      <c r="E1600" s="18"/>
      <c r="F1600" s="18"/>
      <c r="G1600" s="18"/>
      <c r="H1600" s="7"/>
      <c r="I1600" s="22"/>
      <c r="J1600" s="25"/>
    </row>
    <row r="1601" spans="1:10" ht="15.75" x14ac:dyDescent="0.25">
      <c r="A1601" s="45"/>
      <c r="B1601" s="260" t="s">
        <v>1401</v>
      </c>
      <c r="C1601" s="13"/>
      <c r="D1601" s="6"/>
      <c r="E1601" s="18"/>
      <c r="F1601" s="18"/>
      <c r="G1601" s="18"/>
      <c r="H1601" s="7"/>
      <c r="I1601" s="22"/>
      <c r="J1601" s="25"/>
    </row>
    <row r="1602" spans="1:10" ht="15.75" x14ac:dyDescent="0.25">
      <c r="A1602" s="45"/>
      <c r="B1602" s="1035" t="s">
        <v>1668</v>
      </c>
      <c r="C1602" s="1035"/>
      <c r="D1602" s="1035"/>
      <c r="E1602" s="1035"/>
      <c r="F1602" s="1035"/>
      <c r="G1602" s="1035"/>
      <c r="H1602" s="1035"/>
      <c r="I1602" s="1035"/>
      <c r="J1602" s="1035"/>
    </row>
    <row r="1603" spans="1:10" ht="15.75" x14ac:dyDescent="0.25">
      <c r="A1603" s="45"/>
      <c r="B1603" s="261" t="s">
        <v>1669</v>
      </c>
      <c r="C1603" s="13"/>
      <c r="D1603" s="6"/>
      <c r="E1603" s="18"/>
      <c r="F1603" s="18"/>
      <c r="G1603" s="18"/>
      <c r="H1603" s="7"/>
      <c r="I1603" s="22"/>
      <c r="J1603" s="25"/>
    </row>
    <row r="1604" spans="1:10" ht="15.75" x14ac:dyDescent="0.25">
      <c r="A1604" s="45"/>
      <c r="B1604" s="5"/>
      <c r="C1604" s="13"/>
      <c r="D1604" s="6"/>
      <c r="E1604" s="18"/>
      <c r="F1604" s="18"/>
      <c r="G1604" s="18"/>
      <c r="H1604" s="7"/>
      <c r="I1604" s="22"/>
      <c r="J1604" s="25"/>
    </row>
    <row r="1605" spans="1:10" ht="15.75" x14ac:dyDescent="0.25">
      <c r="A1605" s="1038" t="s">
        <v>630</v>
      </c>
      <c r="B1605" s="1038"/>
      <c r="C1605" s="1038"/>
      <c r="D1605" s="1038"/>
      <c r="E1605" s="1038"/>
      <c r="F1605" s="1038"/>
      <c r="G1605" s="1038"/>
      <c r="H1605" s="1038"/>
      <c r="I1605" s="1038"/>
      <c r="J1605" s="1038"/>
    </row>
    <row r="1606" spans="1:10" ht="15.75" x14ac:dyDescent="0.25">
      <c r="A1606" s="1035" t="s">
        <v>632</v>
      </c>
      <c r="B1606" s="1035"/>
      <c r="C1606" s="1035"/>
      <c r="D1606" s="1035"/>
      <c r="E1606" s="1035"/>
      <c r="F1606" s="1035"/>
      <c r="G1606" s="1035"/>
      <c r="H1606" s="1035"/>
      <c r="I1606" s="1035"/>
      <c r="J1606" s="1035"/>
    </row>
    <row r="1607" spans="1:10" ht="15.75" x14ac:dyDescent="0.25">
      <c r="A1607" s="45"/>
      <c r="B1607" s="258" t="s">
        <v>1664</v>
      </c>
      <c r="C1607" s="13"/>
      <c r="D1607" s="6"/>
      <c r="E1607" s="18"/>
      <c r="F1607" s="18"/>
      <c r="G1607" s="18"/>
      <c r="H1607" s="7"/>
      <c r="I1607" s="22"/>
      <c r="J1607" s="25"/>
    </row>
    <row r="1608" spans="1:10" ht="15.75" x14ac:dyDescent="0.25">
      <c r="A1608" s="45"/>
      <c r="B1608" s="258" t="s">
        <v>1670</v>
      </c>
      <c r="C1608" s="13"/>
      <c r="D1608" s="6"/>
      <c r="E1608" s="18"/>
      <c r="F1608" s="18"/>
      <c r="G1608" s="18"/>
      <c r="H1608" s="7"/>
      <c r="I1608" s="22"/>
      <c r="J1608" s="25"/>
    </row>
    <row r="1609" spans="1:10" ht="15.75" x14ac:dyDescent="0.25">
      <c r="A1609" s="45"/>
      <c r="B1609" s="5" t="s">
        <v>1671</v>
      </c>
      <c r="C1609" s="13"/>
      <c r="D1609" s="6"/>
      <c r="E1609" s="18"/>
      <c r="F1609" s="18"/>
      <c r="G1609" s="18"/>
      <c r="H1609" s="7"/>
      <c r="I1609" s="22"/>
      <c r="J1609" s="25"/>
    </row>
    <row r="1610" spans="1:10" ht="15.75" x14ac:dyDescent="0.25">
      <c r="A1610" s="45"/>
      <c r="B1610" s="5" t="s">
        <v>1672</v>
      </c>
      <c r="C1610" s="13"/>
      <c r="D1610" s="6"/>
      <c r="E1610" s="18"/>
      <c r="F1610" s="18"/>
      <c r="G1610" s="18"/>
      <c r="H1610" s="7"/>
      <c r="I1610" s="22"/>
      <c r="J1610" s="25"/>
    </row>
    <row r="1611" spans="1:10" ht="15.75" x14ac:dyDescent="0.25">
      <c r="A1611" s="45"/>
      <c r="B1611" s="5" t="s">
        <v>1673</v>
      </c>
      <c r="C1611" s="13"/>
      <c r="D1611" s="6"/>
      <c r="E1611" s="18"/>
      <c r="F1611" s="18"/>
      <c r="G1611" s="18"/>
      <c r="H1611" s="7"/>
      <c r="I1611" s="22"/>
      <c r="J1611" s="25"/>
    </row>
    <row r="1612" spans="1:10" ht="15.75" x14ac:dyDescent="0.25">
      <c r="A1612" s="45"/>
      <c r="B1612" s="260" t="s">
        <v>1397</v>
      </c>
      <c r="C1612" s="13"/>
      <c r="D1612" s="6"/>
      <c r="E1612" s="18"/>
      <c r="F1612" s="18"/>
      <c r="G1612" s="18"/>
      <c r="H1612" s="7"/>
      <c r="I1612" s="22"/>
      <c r="J1612" s="25"/>
    </row>
    <row r="1613" spans="1:10" ht="15.75" x14ac:dyDescent="0.25">
      <c r="A1613" s="45"/>
      <c r="B1613" s="1035" t="s">
        <v>1674</v>
      </c>
      <c r="C1613" s="1035"/>
      <c r="D1613" s="1035"/>
      <c r="E1613" s="1035"/>
      <c r="F1613" s="1035"/>
      <c r="G1613" s="1035"/>
      <c r="H1613" s="1035"/>
      <c r="I1613" s="1035"/>
      <c r="J1613" s="1035"/>
    </row>
    <row r="1614" spans="1:10" ht="15.75" x14ac:dyDescent="0.25">
      <c r="A1614" s="45"/>
      <c r="B1614" s="261" t="s">
        <v>1675</v>
      </c>
      <c r="C1614" s="13"/>
      <c r="D1614" s="6"/>
      <c r="E1614" s="18"/>
      <c r="F1614" s="18"/>
      <c r="G1614" s="18"/>
      <c r="H1614" s="7"/>
      <c r="I1614" s="22"/>
      <c r="J1614" s="25"/>
    </row>
    <row r="1615" spans="1:10" ht="15.75" x14ac:dyDescent="0.25">
      <c r="A1615" s="45"/>
      <c r="B1615" s="5"/>
      <c r="C1615" s="13"/>
      <c r="D1615" s="6"/>
      <c r="E1615" s="18"/>
      <c r="F1615" s="18"/>
      <c r="G1615" s="18"/>
      <c r="H1615" s="7"/>
      <c r="I1615" s="22"/>
      <c r="J1615" s="25"/>
    </row>
    <row r="1616" spans="1:10" ht="15.75" x14ac:dyDescent="0.25">
      <c r="A1616" s="1038" t="s">
        <v>635</v>
      </c>
      <c r="B1616" s="1038"/>
      <c r="C1616" s="1038"/>
      <c r="D1616" s="1038"/>
      <c r="E1616" s="1038"/>
      <c r="F1616" s="1038"/>
      <c r="G1616" s="1038"/>
      <c r="H1616" s="1038"/>
      <c r="I1616" s="1038"/>
      <c r="J1616" s="1038"/>
    </row>
    <row r="1617" spans="1:10" ht="15.75" x14ac:dyDescent="0.25">
      <c r="A1617" s="1207" t="s">
        <v>636</v>
      </c>
      <c r="B1617" s="1207"/>
      <c r="C1617" s="1207"/>
      <c r="D1617" s="1207"/>
      <c r="E1617" s="1207"/>
      <c r="F1617" s="1207"/>
      <c r="G1617" s="1207"/>
      <c r="H1617" s="1207"/>
      <c r="I1617" s="1207"/>
      <c r="J1617" s="1207"/>
    </row>
    <row r="1618" spans="1:10" ht="15.75" x14ac:dyDescent="0.25">
      <c r="A1618" s="45"/>
      <c r="B1618" s="258" t="s">
        <v>1664</v>
      </c>
      <c r="C1618" s="13"/>
      <c r="D1618" s="6"/>
      <c r="E1618" s="18"/>
      <c r="F1618" s="18"/>
      <c r="G1618" s="18"/>
      <c r="H1618" s="7"/>
      <c r="I1618" s="22"/>
      <c r="J1618" s="25"/>
    </row>
    <row r="1619" spans="1:10" ht="15.75" x14ac:dyDescent="0.25">
      <c r="A1619" s="45"/>
      <c r="B1619" s="258" t="s">
        <v>1676</v>
      </c>
      <c r="C1619" s="13"/>
      <c r="D1619" s="6"/>
      <c r="E1619" s="18"/>
      <c r="F1619" s="18"/>
      <c r="G1619" s="18"/>
      <c r="H1619" s="7"/>
      <c r="I1619" s="22"/>
      <c r="J1619" s="25"/>
    </row>
    <row r="1620" spans="1:10" ht="15.75" x14ac:dyDescent="0.25">
      <c r="A1620" s="45"/>
      <c r="B1620" s="5" t="s">
        <v>1677</v>
      </c>
      <c r="C1620" s="13"/>
      <c r="D1620" s="6"/>
      <c r="E1620" s="18"/>
      <c r="F1620" s="18"/>
      <c r="G1620" s="18"/>
      <c r="H1620" s="7"/>
      <c r="I1620" s="22"/>
      <c r="J1620" s="25"/>
    </row>
    <row r="1621" spans="1:10" ht="15.75" x14ac:dyDescent="0.25">
      <c r="A1621" s="45"/>
      <c r="B1621" s="5" t="s">
        <v>1678</v>
      </c>
      <c r="C1621" s="13"/>
      <c r="D1621" s="6"/>
      <c r="E1621" s="18"/>
      <c r="F1621" s="18"/>
      <c r="G1621" s="18"/>
      <c r="H1621" s="7"/>
      <c r="I1621" s="22"/>
      <c r="J1621" s="25"/>
    </row>
    <row r="1622" spans="1:10" ht="15.75" x14ac:dyDescent="0.25">
      <c r="A1622" s="45"/>
      <c r="B1622" s="5" t="s">
        <v>1679</v>
      </c>
      <c r="C1622" s="13"/>
      <c r="D1622" s="6"/>
      <c r="E1622" s="18"/>
      <c r="F1622" s="18"/>
      <c r="G1622" s="18"/>
      <c r="H1622" s="7"/>
      <c r="I1622" s="22"/>
      <c r="J1622" s="25"/>
    </row>
    <row r="1623" spans="1:10" ht="15.75" x14ac:dyDescent="0.25">
      <c r="A1623" s="45"/>
      <c r="B1623" s="5" t="s">
        <v>1408</v>
      </c>
      <c r="C1623" s="13"/>
      <c r="D1623" s="6"/>
      <c r="E1623" s="18"/>
      <c r="F1623" s="18"/>
      <c r="G1623" s="18"/>
      <c r="H1623" s="7"/>
      <c r="I1623" s="22"/>
      <c r="J1623" s="25"/>
    </row>
    <row r="1624" spans="1:10" ht="15.75" x14ac:dyDescent="0.25">
      <c r="A1624" s="45"/>
      <c r="B1624" s="260" t="s">
        <v>1561</v>
      </c>
      <c r="C1624" s="13"/>
      <c r="D1624" s="6"/>
      <c r="E1624" s="18"/>
      <c r="F1624" s="18"/>
      <c r="G1624" s="18"/>
      <c r="H1624" s="7"/>
      <c r="I1624" s="22"/>
      <c r="J1624" s="25"/>
    </row>
    <row r="1625" spans="1:10" ht="15.75" x14ac:dyDescent="0.25">
      <c r="A1625" s="45"/>
      <c r="B1625" s="1035" t="s">
        <v>1680</v>
      </c>
      <c r="C1625" s="1035"/>
      <c r="D1625" s="1035"/>
      <c r="E1625" s="1035"/>
      <c r="F1625" s="1035"/>
      <c r="G1625" s="1035"/>
      <c r="H1625" s="1035"/>
      <c r="I1625" s="1035"/>
      <c r="J1625" s="1035"/>
    </row>
    <row r="1626" spans="1:10" ht="15.75" x14ac:dyDescent="0.25">
      <c r="A1626" s="45"/>
      <c r="B1626" s="261" t="s">
        <v>1681</v>
      </c>
      <c r="C1626" s="13"/>
      <c r="D1626" s="6"/>
      <c r="E1626" s="18"/>
      <c r="F1626" s="18"/>
      <c r="G1626" s="18"/>
      <c r="H1626" s="7"/>
      <c r="I1626" s="22"/>
      <c r="J1626" s="25"/>
    </row>
    <row r="1627" spans="1:10" ht="15.75" x14ac:dyDescent="0.25">
      <c r="A1627" s="45"/>
      <c r="B1627" s="5"/>
      <c r="C1627" s="13"/>
      <c r="D1627" s="6"/>
      <c r="E1627" s="18"/>
      <c r="F1627" s="18"/>
      <c r="G1627" s="18"/>
      <c r="H1627" s="7"/>
      <c r="I1627" s="22"/>
      <c r="J1627" s="25"/>
    </row>
    <row r="1628" spans="1:10" ht="15.75" x14ac:dyDescent="0.25">
      <c r="A1628" s="1038" t="s">
        <v>639</v>
      </c>
      <c r="B1628" s="1038"/>
      <c r="C1628" s="1038"/>
      <c r="D1628" s="1038"/>
      <c r="E1628" s="1038"/>
      <c r="F1628" s="1038"/>
      <c r="G1628" s="1038"/>
      <c r="H1628" s="1038"/>
      <c r="I1628" s="1038"/>
      <c r="J1628" s="1038"/>
    </row>
    <row r="1629" spans="1:10" ht="15.75" x14ac:dyDescent="0.25">
      <c r="A1629" s="1035" t="s">
        <v>632</v>
      </c>
      <c r="B1629" s="1035"/>
      <c r="C1629" s="1035"/>
      <c r="D1629" s="1035"/>
      <c r="E1629" s="1035"/>
      <c r="F1629" s="1035"/>
      <c r="G1629" s="1035"/>
      <c r="H1629" s="1035"/>
      <c r="I1629" s="1035"/>
      <c r="J1629" s="1035"/>
    </row>
    <row r="1630" spans="1:10" ht="15.75" x14ac:dyDescent="0.25">
      <c r="A1630" s="45"/>
      <c r="B1630" s="258" t="s">
        <v>1682</v>
      </c>
      <c r="C1630" s="13"/>
      <c r="D1630" s="6"/>
      <c r="E1630" s="18"/>
      <c r="F1630" s="18"/>
      <c r="G1630" s="18"/>
      <c r="H1630" s="7"/>
      <c r="I1630" s="22"/>
      <c r="J1630" s="25"/>
    </row>
    <row r="1631" spans="1:10" ht="15.75" x14ac:dyDescent="0.25">
      <c r="A1631" s="45"/>
      <c r="B1631" s="258" t="s">
        <v>1683</v>
      </c>
      <c r="C1631" s="13"/>
      <c r="D1631" s="6"/>
      <c r="E1631" s="18"/>
      <c r="F1631" s="18"/>
      <c r="G1631" s="18"/>
      <c r="H1631" s="7"/>
      <c r="I1631" s="22"/>
      <c r="J1631" s="25"/>
    </row>
    <row r="1632" spans="1:10" ht="15.75" x14ac:dyDescent="0.25">
      <c r="A1632" s="45"/>
      <c r="B1632" s="5" t="s">
        <v>1684</v>
      </c>
      <c r="C1632" s="13"/>
      <c r="D1632" s="6"/>
      <c r="E1632" s="18"/>
      <c r="F1632" s="18"/>
      <c r="G1632" s="18"/>
      <c r="H1632" s="7"/>
      <c r="I1632" s="22"/>
      <c r="J1632" s="25"/>
    </row>
    <row r="1633" spans="1:10" ht="15.75" x14ac:dyDescent="0.25">
      <c r="A1633" s="45"/>
      <c r="B1633" s="5" t="s">
        <v>1685</v>
      </c>
      <c r="C1633" s="13"/>
      <c r="D1633" s="6"/>
      <c r="E1633" s="18"/>
      <c r="F1633" s="18"/>
      <c r="G1633" s="18"/>
      <c r="H1633" s="7"/>
      <c r="I1633" s="22"/>
      <c r="J1633" s="25"/>
    </row>
    <row r="1634" spans="1:10" ht="15.75" x14ac:dyDescent="0.25">
      <c r="A1634" s="45"/>
      <c r="B1634" s="5" t="s">
        <v>1686</v>
      </c>
      <c r="C1634" s="13"/>
      <c r="D1634" s="6"/>
      <c r="E1634" s="18"/>
      <c r="F1634" s="18"/>
      <c r="G1634" s="18"/>
      <c r="H1634" s="7"/>
      <c r="I1634" s="22"/>
      <c r="J1634" s="25"/>
    </row>
    <row r="1635" spans="1:10" ht="15.75" x14ac:dyDescent="0.25">
      <c r="A1635" s="45"/>
      <c r="B1635" s="260" t="s">
        <v>1397</v>
      </c>
      <c r="C1635" s="13"/>
      <c r="D1635" s="6"/>
      <c r="E1635" s="18"/>
      <c r="F1635" s="18"/>
      <c r="G1635" s="18"/>
      <c r="H1635" s="7"/>
      <c r="I1635" s="22"/>
      <c r="J1635" s="25"/>
    </row>
    <row r="1636" spans="1:10" ht="15.75" x14ac:dyDescent="0.25">
      <c r="A1636" s="45"/>
      <c r="B1636" s="1035" t="s">
        <v>1687</v>
      </c>
      <c r="C1636" s="1035"/>
      <c r="D1636" s="1035"/>
      <c r="E1636" s="1035"/>
      <c r="F1636" s="1035"/>
      <c r="G1636" s="1035"/>
      <c r="H1636" s="1035"/>
      <c r="I1636" s="1035"/>
      <c r="J1636" s="1035"/>
    </row>
    <row r="1637" spans="1:10" ht="15.75" x14ac:dyDescent="0.25">
      <c r="A1637" s="45"/>
      <c r="B1637" s="261" t="s">
        <v>1688</v>
      </c>
      <c r="C1637" s="13"/>
      <c r="D1637" s="6"/>
      <c r="E1637" s="18"/>
      <c r="F1637" s="18"/>
      <c r="G1637" s="18"/>
      <c r="H1637" s="7"/>
      <c r="I1637" s="22"/>
      <c r="J1637" s="25"/>
    </row>
    <row r="1638" spans="1:10" ht="15.75" x14ac:dyDescent="0.25">
      <c r="A1638" s="45"/>
      <c r="B1638" s="5"/>
      <c r="C1638" s="13"/>
      <c r="D1638" s="6"/>
      <c r="E1638" s="18"/>
      <c r="F1638" s="18"/>
      <c r="G1638" s="18"/>
      <c r="H1638" s="7"/>
      <c r="I1638" s="22"/>
      <c r="J1638" s="25"/>
    </row>
    <row r="1639" spans="1:10" ht="15.75" x14ac:dyDescent="0.25">
      <c r="A1639" s="1038" t="s">
        <v>640</v>
      </c>
      <c r="B1639" s="1038"/>
      <c r="C1639" s="1038"/>
      <c r="D1639" s="1038"/>
      <c r="E1639" s="1038"/>
      <c r="F1639" s="1038"/>
      <c r="G1639" s="1038"/>
      <c r="H1639" s="1038"/>
      <c r="I1639" s="1038"/>
      <c r="J1639" s="1038"/>
    </row>
    <row r="1640" spans="1:10" ht="15.75" x14ac:dyDescent="0.25">
      <c r="A1640" s="1035" t="s">
        <v>636</v>
      </c>
      <c r="B1640" s="1035"/>
      <c r="C1640" s="1035"/>
      <c r="D1640" s="1035"/>
      <c r="E1640" s="1035"/>
      <c r="F1640" s="1035"/>
      <c r="G1640" s="1035"/>
      <c r="H1640" s="1035"/>
      <c r="I1640" s="1035"/>
      <c r="J1640" s="1035"/>
    </row>
    <row r="1641" spans="1:10" ht="15.75" x14ac:dyDescent="0.25">
      <c r="A1641" s="45"/>
      <c r="B1641" s="258" t="s">
        <v>1689</v>
      </c>
      <c r="C1641" s="13"/>
      <c r="D1641" s="6"/>
      <c r="E1641" s="18"/>
      <c r="F1641" s="18"/>
      <c r="G1641" s="18"/>
      <c r="H1641" s="7"/>
      <c r="I1641" s="22"/>
      <c r="J1641" s="25"/>
    </row>
    <row r="1642" spans="1:10" ht="15.75" x14ac:dyDescent="0.25">
      <c r="A1642" s="45"/>
      <c r="B1642" s="258" t="s">
        <v>1690</v>
      </c>
      <c r="C1642" s="13"/>
      <c r="D1642" s="6"/>
      <c r="E1642" s="18"/>
      <c r="F1642" s="18"/>
      <c r="G1642" s="18"/>
      <c r="H1642" s="7"/>
      <c r="I1642" s="22"/>
      <c r="J1642" s="25"/>
    </row>
    <row r="1643" spans="1:10" ht="15.75" x14ac:dyDescent="0.25">
      <c r="A1643" s="45"/>
      <c r="B1643" s="5" t="s">
        <v>1691</v>
      </c>
      <c r="C1643" s="13"/>
      <c r="D1643" s="6"/>
      <c r="E1643" s="18"/>
      <c r="F1643" s="18"/>
      <c r="G1643" s="18"/>
      <c r="H1643" s="7"/>
      <c r="I1643" s="22"/>
      <c r="J1643" s="25"/>
    </row>
    <row r="1644" spans="1:10" ht="15.75" x14ac:dyDescent="0.25">
      <c r="A1644" s="45"/>
      <c r="B1644" s="5" t="s">
        <v>1692</v>
      </c>
      <c r="C1644" s="13"/>
      <c r="D1644" s="6"/>
      <c r="E1644" s="18"/>
      <c r="F1644" s="18"/>
      <c r="G1644" s="18"/>
      <c r="H1644" s="7"/>
      <c r="I1644" s="22"/>
      <c r="J1644" s="25"/>
    </row>
    <row r="1645" spans="1:10" ht="15.75" x14ac:dyDescent="0.25">
      <c r="A1645" s="45"/>
      <c r="B1645" s="5" t="s">
        <v>1693</v>
      </c>
      <c r="C1645" s="13"/>
      <c r="D1645" s="6"/>
      <c r="E1645" s="18"/>
      <c r="F1645" s="18"/>
      <c r="G1645" s="18"/>
      <c r="H1645" s="7"/>
      <c r="I1645" s="22"/>
      <c r="J1645" s="25"/>
    </row>
    <row r="1646" spans="1:10" ht="15.75" x14ac:dyDescent="0.25">
      <c r="A1646" s="45"/>
      <c r="B1646" s="5" t="s">
        <v>1694</v>
      </c>
      <c r="C1646" s="13"/>
      <c r="D1646" s="6"/>
      <c r="E1646" s="18"/>
      <c r="F1646" s="18"/>
      <c r="G1646" s="18"/>
      <c r="H1646" s="7"/>
      <c r="I1646" s="22"/>
      <c r="J1646" s="25"/>
    </row>
    <row r="1647" spans="1:10" ht="15.75" x14ac:dyDescent="0.25">
      <c r="A1647" s="45"/>
      <c r="B1647" s="260" t="s">
        <v>1561</v>
      </c>
      <c r="C1647" s="13"/>
      <c r="D1647" s="6"/>
      <c r="E1647" s="18"/>
      <c r="F1647" s="18"/>
      <c r="G1647" s="18"/>
      <c r="H1647" s="7"/>
      <c r="I1647" s="22"/>
      <c r="J1647" s="25"/>
    </row>
    <row r="1648" spans="1:10" ht="15.75" x14ac:dyDescent="0.25">
      <c r="A1648" s="45"/>
      <c r="B1648" s="1035" t="s">
        <v>1695</v>
      </c>
      <c r="C1648" s="1035"/>
      <c r="D1648" s="1035"/>
      <c r="E1648" s="1035"/>
      <c r="F1648" s="1035"/>
      <c r="G1648" s="1035"/>
      <c r="H1648" s="1035"/>
      <c r="I1648" s="1035"/>
      <c r="J1648" s="1035"/>
    </row>
    <row r="1649" spans="1:10" ht="15.75" x14ac:dyDescent="0.25">
      <c r="A1649" s="45"/>
      <c r="B1649" s="261" t="s">
        <v>1696</v>
      </c>
      <c r="C1649" s="13"/>
      <c r="D1649" s="6"/>
      <c r="E1649" s="18"/>
      <c r="F1649" s="18"/>
      <c r="G1649" s="18"/>
      <c r="H1649" s="7"/>
      <c r="I1649" s="22"/>
      <c r="J1649" s="25"/>
    </row>
    <row r="1650" spans="1:10" ht="15.75" x14ac:dyDescent="0.25">
      <c r="A1650" s="45"/>
      <c r="B1650" s="5"/>
      <c r="C1650" s="13"/>
      <c r="D1650" s="6"/>
      <c r="E1650" s="18"/>
      <c r="F1650" s="18"/>
      <c r="G1650" s="18"/>
      <c r="H1650" s="7"/>
      <c r="I1650" s="22"/>
      <c r="J1650" s="25"/>
    </row>
    <row r="1651" spans="1:10" ht="15.75" x14ac:dyDescent="0.25">
      <c r="A1651" s="1038" t="s">
        <v>641</v>
      </c>
      <c r="B1651" s="1038"/>
      <c r="C1651" s="1038"/>
      <c r="D1651" s="1038"/>
      <c r="E1651" s="1038"/>
      <c r="F1651" s="1038"/>
      <c r="G1651" s="1038"/>
      <c r="H1651" s="1038"/>
      <c r="I1651" s="1038"/>
      <c r="J1651" s="1038"/>
    </row>
    <row r="1652" spans="1:10" ht="15.75" x14ac:dyDescent="0.25">
      <c r="A1652" s="1035" t="s">
        <v>642</v>
      </c>
      <c r="B1652" s="1035"/>
      <c r="C1652" s="1035"/>
      <c r="D1652" s="1035"/>
      <c r="E1652" s="1035"/>
      <c r="F1652" s="1035"/>
      <c r="G1652" s="1035"/>
      <c r="H1652" s="1035"/>
      <c r="I1652" s="1035"/>
      <c r="J1652" s="1035"/>
    </row>
    <row r="1653" spans="1:10" ht="15.75" x14ac:dyDescent="0.25">
      <c r="A1653" s="45"/>
      <c r="B1653" s="258" t="s">
        <v>1664</v>
      </c>
      <c r="C1653" s="13"/>
      <c r="D1653" s="6"/>
      <c r="E1653" s="18"/>
      <c r="F1653" s="18"/>
      <c r="G1653" s="18"/>
      <c r="H1653" s="7"/>
      <c r="I1653" s="22"/>
      <c r="J1653" s="25"/>
    </row>
    <row r="1654" spans="1:10" ht="15.75" x14ac:dyDescent="0.25">
      <c r="A1654" s="45"/>
      <c r="B1654" s="258" t="s">
        <v>1697</v>
      </c>
      <c r="C1654" s="13"/>
      <c r="D1654" s="6"/>
      <c r="E1654" s="18"/>
      <c r="F1654" s="18"/>
      <c r="G1654" s="18"/>
      <c r="H1654" s="7"/>
      <c r="I1654" s="22"/>
      <c r="J1654" s="25"/>
    </row>
    <row r="1655" spans="1:10" ht="15.75" x14ac:dyDescent="0.25">
      <c r="A1655" s="45"/>
      <c r="B1655" s="5" t="s">
        <v>1698</v>
      </c>
      <c r="C1655" s="13"/>
      <c r="D1655" s="6"/>
      <c r="E1655" s="18"/>
      <c r="F1655" s="18"/>
      <c r="G1655" s="18"/>
      <c r="H1655" s="7"/>
      <c r="I1655" s="22"/>
      <c r="J1655" s="25"/>
    </row>
    <row r="1656" spans="1:10" ht="15.75" x14ac:dyDescent="0.25">
      <c r="A1656" s="45"/>
      <c r="B1656" s="260" t="s">
        <v>1406</v>
      </c>
      <c r="C1656" s="13"/>
      <c r="D1656" s="6"/>
      <c r="E1656" s="18"/>
      <c r="F1656" s="18"/>
      <c r="G1656" s="18"/>
      <c r="H1656" s="7"/>
      <c r="I1656" s="22"/>
      <c r="J1656" s="25"/>
    </row>
    <row r="1657" spans="1:10" ht="15.75" x14ac:dyDescent="0.25">
      <c r="A1657" s="45"/>
      <c r="B1657" s="1035" t="s">
        <v>1699</v>
      </c>
      <c r="C1657" s="1035"/>
      <c r="D1657" s="1035"/>
      <c r="E1657" s="1035"/>
      <c r="F1657" s="1035"/>
      <c r="G1657" s="1035"/>
      <c r="H1657" s="1035"/>
      <c r="I1657" s="1035"/>
      <c r="J1657" s="1035"/>
    </row>
    <row r="1658" spans="1:10" ht="15.75" x14ac:dyDescent="0.25">
      <c r="A1658" s="45"/>
      <c r="B1658" s="261" t="s">
        <v>1700</v>
      </c>
      <c r="C1658" s="13"/>
      <c r="D1658" s="6"/>
      <c r="E1658" s="18"/>
      <c r="F1658" s="18"/>
      <c r="G1658" s="18"/>
      <c r="H1658" s="7"/>
      <c r="I1658" s="22"/>
      <c r="J1658" s="25"/>
    </row>
    <row r="1659" spans="1:10" ht="15.75" x14ac:dyDescent="0.25">
      <c r="A1659" s="45"/>
      <c r="B1659" s="5"/>
      <c r="C1659" s="13"/>
      <c r="D1659" s="6"/>
      <c r="E1659" s="18"/>
      <c r="F1659" s="18"/>
      <c r="G1659" s="18"/>
      <c r="H1659" s="7"/>
      <c r="I1659" s="22"/>
      <c r="J1659" s="25"/>
    </row>
    <row r="1660" spans="1:10" ht="15.75" x14ac:dyDescent="0.25">
      <c r="A1660" s="1038" t="s">
        <v>645</v>
      </c>
      <c r="B1660" s="1038"/>
      <c r="C1660" s="1038"/>
      <c r="D1660" s="1038"/>
      <c r="E1660" s="1038"/>
      <c r="F1660" s="1038"/>
      <c r="G1660" s="1038"/>
      <c r="H1660" s="1038"/>
      <c r="I1660" s="1038"/>
      <c r="J1660" s="1038"/>
    </row>
    <row r="1661" spans="1:10" ht="15.75" x14ac:dyDescent="0.25">
      <c r="A1661" s="1035" t="s">
        <v>642</v>
      </c>
      <c r="B1661" s="1035"/>
      <c r="C1661" s="1035"/>
      <c r="D1661" s="1035"/>
      <c r="E1661" s="1035"/>
      <c r="F1661" s="1035"/>
      <c r="G1661" s="1035"/>
      <c r="H1661" s="1035"/>
      <c r="I1661" s="1035"/>
      <c r="J1661" s="1035"/>
    </row>
    <row r="1662" spans="1:10" ht="15.75" x14ac:dyDescent="0.25">
      <c r="A1662" s="45"/>
      <c r="B1662" s="258" t="s">
        <v>1701</v>
      </c>
      <c r="C1662" s="13"/>
      <c r="D1662" s="6"/>
      <c r="E1662" s="18"/>
      <c r="F1662" s="18"/>
      <c r="G1662" s="18"/>
      <c r="H1662" s="7"/>
      <c r="I1662" s="22"/>
      <c r="J1662" s="25"/>
    </row>
    <row r="1663" spans="1:10" ht="15.75" x14ac:dyDescent="0.25">
      <c r="A1663" s="45"/>
      <c r="B1663" s="258" t="s">
        <v>1702</v>
      </c>
      <c r="C1663" s="13"/>
      <c r="D1663" s="6"/>
      <c r="E1663" s="18"/>
      <c r="F1663" s="18"/>
      <c r="G1663" s="18"/>
      <c r="H1663" s="7"/>
      <c r="I1663" s="22"/>
      <c r="J1663" s="25"/>
    </row>
    <row r="1664" spans="1:10" ht="15.75" x14ac:dyDescent="0.25">
      <c r="A1664" s="45"/>
      <c r="B1664" s="5" t="s">
        <v>1703</v>
      </c>
      <c r="C1664" s="13"/>
      <c r="D1664" s="6"/>
      <c r="E1664" s="18"/>
      <c r="F1664" s="18"/>
      <c r="G1664" s="18"/>
      <c r="H1664" s="7"/>
      <c r="I1664" s="22"/>
      <c r="J1664" s="25"/>
    </row>
    <row r="1665" spans="1:10" ht="15.75" x14ac:dyDescent="0.25">
      <c r="A1665" s="45"/>
      <c r="B1665" s="260" t="s">
        <v>1406</v>
      </c>
      <c r="C1665" s="13"/>
      <c r="D1665" s="6"/>
      <c r="E1665" s="18"/>
      <c r="F1665" s="18"/>
      <c r="G1665" s="18"/>
      <c r="H1665" s="7"/>
      <c r="I1665" s="22"/>
      <c r="J1665" s="25"/>
    </row>
    <row r="1666" spans="1:10" ht="15.75" x14ac:dyDescent="0.25">
      <c r="A1666" s="45"/>
      <c r="B1666" s="1035" t="s">
        <v>1704</v>
      </c>
      <c r="C1666" s="1035"/>
      <c r="D1666" s="1035"/>
      <c r="E1666" s="1035"/>
      <c r="F1666" s="1035"/>
      <c r="G1666" s="1035"/>
      <c r="H1666" s="1035"/>
      <c r="I1666" s="1035"/>
      <c r="J1666" s="1035"/>
    </row>
    <row r="1667" spans="1:10" ht="15.75" x14ac:dyDescent="0.25">
      <c r="A1667" s="45"/>
      <c r="B1667" s="261" t="s">
        <v>1705</v>
      </c>
      <c r="C1667" s="13"/>
      <c r="D1667" s="6"/>
      <c r="E1667" s="18"/>
      <c r="F1667" s="18"/>
      <c r="G1667" s="18"/>
      <c r="H1667" s="7"/>
      <c r="I1667" s="22"/>
      <c r="J1667" s="25"/>
    </row>
    <row r="1668" spans="1:10" ht="15.75" x14ac:dyDescent="0.25">
      <c r="A1668" s="45"/>
      <c r="B1668" s="5"/>
      <c r="C1668" s="13"/>
      <c r="D1668" s="6"/>
      <c r="E1668" s="18"/>
      <c r="F1668" s="18"/>
      <c r="G1668" s="18"/>
      <c r="H1668" s="7"/>
      <c r="I1668" s="22"/>
      <c r="J1668" s="25"/>
    </row>
    <row r="1669" spans="1:10" ht="15.75" x14ac:dyDescent="0.25">
      <c r="A1669" s="1273" t="s">
        <v>647</v>
      </c>
      <c r="B1669" s="1273"/>
      <c r="C1669" s="1273"/>
      <c r="D1669" s="1273"/>
      <c r="E1669" s="1273"/>
      <c r="F1669" s="1273"/>
      <c r="G1669" s="1273"/>
      <c r="H1669" s="1273"/>
      <c r="I1669" s="1273"/>
      <c r="J1669" s="1273"/>
    </row>
    <row r="1670" spans="1:10" ht="15.75" x14ac:dyDescent="0.25">
      <c r="A1670" s="1274" t="s">
        <v>642</v>
      </c>
      <c r="B1670" s="1274"/>
      <c r="C1670" s="1274"/>
      <c r="D1670" s="1274"/>
      <c r="E1670" s="1274"/>
      <c r="F1670" s="1274"/>
      <c r="G1670" s="1274"/>
      <c r="H1670" s="1274"/>
      <c r="I1670" s="1274"/>
      <c r="J1670" s="1274"/>
    </row>
    <row r="1671" spans="1:10" ht="15.75" x14ac:dyDescent="0.25">
      <c r="A1671" s="607"/>
      <c r="B1671" s="608" t="s">
        <v>1407</v>
      </c>
      <c r="C1671" s="609"/>
      <c r="D1671" s="610"/>
      <c r="E1671" s="585"/>
      <c r="F1671" s="585"/>
      <c r="G1671" s="585"/>
      <c r="H1671" s="611"/>
      <c r="I1671" s="612"/>
      <c r="J1671" s="613"/>
    </row>
    <row r="1672" spans="1:10" ht="15.75" x14ac:dyDescent="0.25">
      <c r="A1672" s="607"/>
      <c r="B1672" s="608" t="s">
        <v>1706</v>
      </c>
      <c r="C1672" s="609"/>
      <c r="D1672" s="610"/>
      <c r="E1672" s="585"/>
      <c r="F1672" s="585"/>
      <c r="G1672" s="585"/>
      <c r="H1672" s="611"/>
      <c r="I1672" s="612"/>
      <c r="J1672" s="613"/>
    </row>
    <row r="1673" spans="1:10" ht="15.75" x14ac:dyDescent="0.25">
      <c r="A1673" s="607"/>
      <c r="B1673" s="614" t="s">
        <v>1707</v>
      </c>
      <c r="C1673" s="609"/>
      <c r="D1673" s="610"/>
      <c r="E1673" s="585"/>
      <c r="F1673" s="585"/>
      <c r="G1673" s="585"/>
      <c r="H1673" s="611"/>
      <c r="I1673" s="612"/>
      <c r="J1673" s="613"/>
    </row>
    <row r="1674" spans="1:10" ht="15.75" x14ac:dyDescent="0.25">
      <c r="A1674" s="607"/>
      <c r="B1674" s="615" t="s">
        <v>1406</v>
      </c>
      <c r="C1674" s="609"/>
      <c r="D1674" s="610"/>
      <c r="E1674" s="585"/>
      <c r="F1674" s="585"/>
      <c r="G1674" s="585"/>
      <c r="H1674" s="611"/>
      <c r="I1674" s="612"/>
      <c r="J1674" s="613"/>
    </row>
    <row r="1675" spans="1:10" ht="15.75" x14ac:dyDescent="0.25">
      <c r="A1675" s="607"/>
      <c r="B1675" s="1274" t="s">
        <v>1708</v>
      </c>
      <c r="C1675" s="1274"/>
      <c r="D1675" s="1274"/>
      <c r="E1675" s="1274"/>
      <c r="F1675" s="1274"/>
      <c r="G1675" s="1274"/>
      <c r="H1675" s="1274"/>
      <c r="I1675" s="1274"/>
      <c r="J1675" s="1274"/>
    </row>
    <row r="1676" spans="1:10" ht="15.75" x14ac:dyDescent="0.25">
      <c r="A1676" s="607"/>
      <c r="B1676" s="616" t="s">
        <v>1709</v>
      </c>
      <c r="C1676" s="609"/>
      <c r="D1676" s="610"/>
      <c r="E1676" s="585"/>
      <c r="F1676" s="585"/>
      <c r="G1676" s="585"/>
      <c r="H1676" s="611"/>
      <c r="I1676" s="612"/>
      <c r="J1676" s="613"/>
    </row>
    <row r="1677" spans="1:10" ht="15.75" x14ac:dyDescent="0.25">
      <c r="A1677" s="607"/>
      <c r="B1677" s="614"/>
      <c r="C1677" s="609"/>
      <c r="D1677" s="610"/>
      <c r="E1677" s="585"/>
      <c r="F1677" s="585"/>
      <c r="G1677" s="585"/>
      <c r="H1677" s="611"/>
      <c r="I1677" s="612"/>
      <c r="J1677" s="613"/>
    </row>
    <row r="1678" spans="1:10" ht="15.75" x14ac:dyDescent="0.25">
      <c r="A1678" s="1038" t="s">
        <v>648</v>
      </c>
      <c r="B1678" s="1038"/>
      <c r="C1678" s="1038"/>
      <c r="D1678" s="1038"/>
      <c r="E1678" s="1038"/>
      <c r="F1678" s="1038"/>
      <c r="G1678" s="1038"/>
      <c r="H1678" s="1038"/>
      <c r="I1678" s="1038"/>
      <c r="J1678" s="1038"/>
    </row>
    <row r="1679" spans="1:10" ht="15.75" x14ac:dyDescent="0.25">
      <c r="A1679" s="1207" t="s">
        <v>649</v>
      </c>
      <c r="B1679" s="1207"/>
      <c r="C1679" s="13"/>
      <c r="D1679" s="6"/>
      <c r="E1679" s="18"/>
      <c r="F1679" s="18"/>
      <c r="G1679" s="18"/>
      <c r="H1679" s="7"/>
      <c r="I1679" s="22"/>
      <c r="J1679" s="25"/>
    </row>
    <row r="1680" spans="1:10" ht="15.75" x14ac:dyDescent="0.25">
      <c r="A1680" s="1035" t="s">
        <v>631</v>
      </c>
      <c r="B1680" s="1035"/>
      <c r="C1680" s="1035"/>
      <c r="D1680" s="1035"/>
      <c r="E1680" s="1035"/>
      <c r="F1680" s="1035"/>
      <c r="G1680" s="1035"/>
      <c r="H1680" s="1035"/>
      <c r="I1680" s="1035"/>
      <c r="J1680" s="1035"/>
    </row>
    <row r="1681" spans="1:10" ht="15.75" x14ac:dyDescent="0.25">
      <c r="A1681" s="45"/>
      <c r="B1681" s="258" t="s">
        <v>1710</v>
      </c>
      <c r="C1681" s="13"/>
      <c r="D1681" s="6"/>
      <c r="E1681" s="18"/>
      <c r="F1681" s="18"/>
      <c r="G1681" s="18"/>
      <c r="H1681" s="7"/>
      <c r="I1681" s="22"/>
      <c r="J1681" s="25"/>
    </row>
    <row r="1682" spans="1:10" ht="15.75" x14ac:dyDescent="0.25">
      <c r="A1682" s="45"/>
      <c r="B1682" s="258" t="s">
        <v>1711</v>
      </c>
      <c r="C1682" s="13"/>
      <c r="D1682" s="6"/>
      <c r="E1682" s="18"/>
      <c r="F1682" s="18"/>
      <c r="G1682" s="18"/>
      <c r="H1682" s="7"/>
      <c r="I1682" s="22"/>
      <c r="J1682" s="25"/>
    </row>
    <row r="1683" spans="1:10" ht="15.75" x14ac:dyDescent="0.25">
      <c r="A1683" s="45"/>
      <c r="B1683" s="5" t="s">
        <v>1712</v>
      </c>
      <c r="C1683" s="13"/>
      <c r="D1683" s="6"/>
      <c r="E1683" s="18"/>
      <c r="F1683" s="18"/>
      <c r="G1683" s="18"/>
      <c r="H1683" s="7"/>
      <c r="I1683" s="22"/>
      <c r="J1683" s="25"/>
    </row>
    <row r="1684" spans="1:10" ht="15.75" x14ac:dyDescent="0.25">
      <c r="A1684" s="45"/>
      <c r="B1684" s="5" t="s">
        <v>1713</v>
      </c>
      <c r="C1684" s="13"/>
      <c r="D1684" s="6"/>
      <c r="E1684" s="18"/>
      <c r="F1684" s="18"/>
      <c r="G1684" s="18"/>
      <c r="H1684" s="7"/>
      <c r="I1684" s="22"/>
      <c r="J1684" s="25"/>
    </row>
    <row r="1685" spans="1:10" ht="15.75" x14ac:dyDescent="0.25">
      <c r="A1685" s="45"/>
      <c r="B1685" s="260" t="s">
        <v>1401</v>
      </c>
      <c r="C1685" s="13"/>
      <c r="D1685" s="6"/>
      <c r="E1685" s="18"/>
      <c r="F1685" s="18"/>
      <c r="G1685" s="18"/>
      <c r="H1685" s="7"/>
      <c r="I1685" s="22"/>
      <c r="J1685" s="25"/>
    </row>
    <row r="1686" spans="1:10" ht="15.75" x14ac:dyDescent="0.25">
      <c r="A1686" s="45"/>
      <c r="B1686" s="1035" t="s">
        <v>1714</v>
      </c>
      <c r="C1686" s="1035"/>
      <c r="D1686" s="1035"/>
      <c r="E1686" s="1035"/>
      <c r="F1686" s="1035"/>
      <c r="G1686" s="1035"/>
      <c r="H1686" s="1035"/>
      <c r="I1686" s="1035"/>
      <c r="J1686" s="1035"/>
    </row>
    <row r="1687" spans="1:10" ht="15.75" x14ac:dyDescent="0.25">
      <c r="A1687" s="45"/>
      <c r="B1687" s="261" t="s">
        <v>1715</v>
      </c>
      <c r="C1687" s="13"/>
      <c r="D1687" s="6"/>
      <c r="E1687" s="18"/>
      <c r="F1687" s="18"/>
      <c r="G1687" s="18"/>
      <c r="H1687" s="7"/>
      <c r="I1687" s="22"/>
      <c r="J1687" s="25"/>
    </row>
    <row r="1688" spans="1:10" ht="15.75" x14ac:dyDescent="0.25">
      <c r="A1688" s="45"/>
      <c r="B1688" s="5"/>
      <c r="C1688" s="13"/>
      <c r="D1688" s="6"/>
      <c r="E1688" s="18"/>
      <c r="F1688" s="18"/>
      <c r="G1688" s="18"/>
      <c r="H1688" s="7"/>
      <c r="I1688" s="22"/>
      <c r="J1688" s="25"/>
    </row>
    <row r="1689" spans="1:10" ht="15.75" x14ac:dyDescent="0.25">
      <c r="A1689" s="1038" t="s">
        <v>650</v>
      </c>
      <c r="B1689" s="1038"/>
      <c r="C1689" s="1038"/>
      <c r="D1689" s="1038"/>
      <c r="E1689" s="1038"/>
      <c r="F1689" s="1038"/>
      <c r="G1689" s="1038"/>
      <c r="H1689" s="1038"/>
      <c r="I1689" s="1038"/>
      <c r="J1689" s="1038"/>
    </row>
    <row r="1690" spans="1:10" ht="15.75" x14ac:dyDescent="0.25">
      <c r="A1690" s="1035" t="s">
        <v>631</v>
      </c>
      <c r="B1690" s="1035"/>
      <c r="C1690" s="1035"/>
      <c r="D1690" s="1035"/>
      <c r="E1690" s="1035"/>
      <c r="F1690" s="1035"/>
      <c r="G1690" s="1035"/>
      <c r="H1690" s="1035"/>
      <c r="I1690" s="1035"/>
      <c r="J1690" s="1035"/>
    </row>
    <row r="1691" spans="1:10" ht="15.75" x14ac:dyDescent="0.25">
      <c r="A1691" s="45"/>
      <c r="B1691" s="258" t="s">
        <v>1716</v>
      </c>
      <c r="C1691" s="13"/>
      <c r="D1691" s="6"/>
      <c r="E1691" s="18"/>
      <c r="F1691" s="18"/>
      <c r="G1691" s="18"/>
      <c r="H1691" s="7"/>
      <c r="I1691" s="22"/>
      <c r="J1691" s="25"/>
    </row>
    <row r="1692" spans="1:10" ht="15.75" x14ac:dyDescent="0.25">
      <c r="A1692" s="45"/>
      <c r="B1692" s="258" t="s">
        <v>1676</v>
      </c>
      <c r="C1692" s="13"/>
      <c r="D1692" s="6"/>
      <c r="E1692" s="18"/>
      <c r="F1692" s="18"/>
      <c r="G1692" s="18"/>
      <c r="H1692" s="7"/>
      <c r="I1692" s="22"/>
      <c r="J1692" s="25"/>
    </row>
    <row r="1693" spans="1:10" ht="15.75" x14ac:dyDescent="0.25">
      <c r="A1693" s="45"/>
      <c r="B1693" s="5" t="s">
        <v>1717</v>
      </c>
      <c r="C1693" s="13"/>
      <c r="D1693" s="6"/>
      <c r="E1693" s="18"/>
      <c r="F1693" s="18"/>
      <c r="G1693" s="18"/>
      <c r="H1693" s="7"/>
      <c r="I1693" s="22"/>
      <c r="J1693" s="25"/>
    </row>
    <row r="1694" spans="1:10" ht="15.75" x14ac:dyDescent="0.25">
      <c r="A1694" s="45"/>
      <c r="B1694" s="5" t="s">
        <v>1718</v>
      </c>
      <c r="C1694" s="13"/>
      <c r="D1694" s="6"/>
      <c r="E1694" s="18"/>
      <c r="F1694" s="18"/>
      <c r="G1694" s="18"/>
      <c r="H1694" s="7"/>
      <c r="I1694" s="22"/>
      <c r="J1694" s="25"/>
    </row>
    <row r="1695" spans="1:10" ht="15.75" x14ac:dyDescent="0.25">
      <c r="A1695" s="45"/>
      <c r="B1695" s="260" t="s">
        <v>1401</v>
      </c>
      <c r="C1695" s="13"/>
      <c r="D1695" s="6"/>
      <c r="E1695" s="18"/>
      <c r="F1695" s="18"/>
      <c r="G1695" s="18"/>
      <c r="H1695" s="7"/>
      <c r="I1695" s="22"/>
      <c r="J1695" s="25"/>
    </row>
    <row r="1696" spans="1:10" ht="15.75" x14ac:dyDescent="0.25">
      <c r="A1696" s="45"/>
      <c r="B1696" s="1035" t="s">
        <v>1719</v>
      </c>
      <c r="C1696" s="1035"/>
      <c r="D1696" s="1035"/>
      <c r="E1696" s="1035"/>
      <c r="F1696" s="1035"/>
      <c r="G1696" s="1035"/>
      <c r="H1696" s="1035"/>
      <c r="I1696" s="1035"/>
      <c r="J1696" s="1035"/>
    </row>
    <row r="1697" spans="1:10" ht="15.75" x14ac:dyDescent="0.25">
      <c r="A1697" s="45"/>
      <c r="B1697" s="261" t="s">
        <v>1720</v>
      </c>
      <c r="C1697" s="13"/>
      <c r="D1697" s="6"/>
      <c r="E1697" s="18"/>
      <c r="F1697" s="18"/>
      <c r="G1697" s="18"/>
      <c r="H1697" s="7"/>
      <c r="I1697" s="22"/>
      <c r="J1697" s="25"/>
    </row>
    <row r="1698" spans="1:10" ht="15.75" x14ac:dyDescent="0.25">
      <c r="A1698" s="45"/>
      <c r="B1698" s="5"/>
      <c r="C1698" s="13"/>
      <c r="D1698" s="6"/>
      <c r="E1698" s="18"/>
      <c r="F1698" s="18"/>
      <c r="G1698" s="18"/>
      <c r="H1698" s="7"/>
      <c r="I1698" s="22"/>
      <c r="J1698" s="25"/>
    </row>
    <row r="1699" spans="1:10" ht="15.75" x14ac:dyDescent="0.25">
      <c r="A1699" s="1038" t="s">
        <v>651</v>
      </c>
      <c r="B1699" s="1038"/>
      <c r="C1699" s="1038"/>
      <c r="D1699" s="1038"/>
      <c r="E1699" s="1038"/>
      <c r="F1699" s="1038"/>
      <c r="G1699" s="1038"/>
      <c r="H1699" s="1038"/>
      <c r="I1699" s="1038"/>
      <c r="J1699" s="1038"/>
    </row>
    <row r="1700" spans="1:10" ht="15.75" x14ac:dyDescent="0.25">
      <c r="A1700" s="1035" t="s">
        <v>636</v>
      </c>
      <c r="B1700" s="1035"/>
      <c r="C1700" s="1035"/>
      <c r="D1700" s="1035"/>
      <c r="E1700" s="1035"/>
      <c r="F1700" s="1035"/>
      <c r="G1700" s="1035"/>
      <c r="H1700" s="1035"/>
      <c r="I1700" s="1035"/>
      <c r="J1700" s="1035"/>
    </row>
    <row r="1701" spans="1:10" ht="15.75" x14ac:dyDescent="0.25">
      <c r="A1701" s="45"/>
      <c r="B1701" s="258" t="s">
        <v>1721</v>
      </c>
      <c r="C1701" s="13"/>
      <c r="D1701" s="6"/>
      <c r="E1701" s="18"/>
      <c r="F1701" s="18"/>
      <c r="G1701" s="18"/>
      <c r="H1701" s="7"/>
      <c r="I1701" s="22"/>
      <c r="J1701" s="25"/>
    </row>
    <row r="1702" spans="1:10" ht="15.75" x14ac:dyDescent="0.25">
      <c r="A1702" s="45"/>
      <c r="B1702" s="258" t="s">
        <v>1722</v>
      </c>
      <c r="C1702" s="13"/>
      <c r="D1702" s="6"/>
      <c r="E1702" s="18"/>
      <c r="F1702" s="18"/>
      <c r="G1702" s="18"/>
      <c r="H1702" s="7"/>
      <c r="I1702" s="22"/>
      <c r="J1702" s="25"/>
    </row>
    <row r="1703" spans="1:10" ht="15.75" x14ac:dyDescent="0.25">
      <c r="A1703" s="45"/>
      <c r="B1703" s="5" t="s">
        <v>1409</v>
      </c>
      <c r="C1703" s="13"/>
      <c r="D1703" s="6"/>
      <c r="E1703" s="18"/>
      <c r="F1703" s="18"/>
      <c r="G1703" s="18"/>
      <c r="H1703" s="7"/>
      <c r="I1703" s="22"/>
      <c r="J1703" s="25"/>
    </row>
    <row r="1704" spans="1:10" ht="15.75" x14ac:dyDescent="0.25">
      <c r="A1704" s="45"/>
      <c r="B1704" s="5" t="s">
        <v>1723</v>
      </c>
      <c r="C1704" s="13"/>
      <c r="D1704" s="6"/>
      <c r="E1704" s="18"/>
      <c r="F1704" s="18"/>
      <c r="G1704" s="18"/>
      <c r="H1704" s="7"/>
      <c r="I1704" s="22"/>
      <c r="J1704" s="25"/>
    </row>
    <row r="1705" spans="1:10" ht="15.75" x14ac:dyDescent="0.25">
      <c r="A1705" s="45"/>
      <c r="B1705" s="5" t="s">
        <v>1724</v>
      </c>
      <c r="C1705" s="13"/>
      <c r="D1705" s="6"/>
      <c r="E1705" s="18"/>
      <c r="F1705" s="18"/>
      <c r="G1705" s="18"/>
      <c r="H1705" s="7"/>
      <c r="I1705" s="22"/>
      <c r="J1705" s="25"/>
    </row>
    <row r="1706" spans="1:10" ht="15.75" x14ac:dyDescent="0.25">
      <c r="A1706" s="45"/>
      <c r="B1706" s="5" t="s">
        <v>1408</v>
      </c>
      <c r="C1706" s="13"/>
      <c r="D1706" s="6"/>
      <c r="E1706" s="18"/>
      <c r="F1706" s="18"/>
      <c r="G1706" s="18"/>
      <c r="H1706" s="7"/>
      <c r="I1706" s="22"/>
      <c r="J1706" s="25"/>
    </row>
    <row r="1707" spans="1:10" ht="15.75" x14ac:dyDescent="0.25">
      <c r="A1707" s="45"/>
      <c r="B1707" s="260" t="s">
        <v>1561</v>
      </c>
      <c r="C1707" s="13"/>
      <c r="D1707" s="6"/>
      <c r="E1707" s="18"/>
      <c r="F1707" s="18"/>
      <c r="G1707" s="18"/>
      <c r="H1707" s="7"/>
      <c r="I1707" s="22"/>
      <c r="J1707" s="25"/>
    </row>
    <row r="1708" spans="1:10" ht="15.75" x14ac:dyDescent="0.25">
      <c r="A1708" s="45"/>
      <c r="B1708" s="1035" t="s">
        <v>1725</v>
      </c>
      <c r="C1708" s="1035"/>
      <c r="D1708" s="1035"/>
      <c r="E1708" s="1035"/>
      <c r="F1708" s="1035"/>
      <c r="G1708" s="1035"/>
      <c r="H1708" s="1035"/>
      <c r="I1708" s="1035"/>
      <c r="J1708" s="1035"/>
    </row>
    <row r="1709" spans="1:10" ht="15.75" x14ac:dyDescent="0.25">
      <c r="A1709" s="45"/>
      <c r="B1709" s="261" t="s">
        <v>1726</v>
      </c>
      <c r="C1709" s="13"/>
      <c r="D1709" s="6"/>
      <c r="E1709" s="18"/>
      <c r="F1709" s="18"/>
      <c r="G1709" s="18"/>
      <c r="H1709" s="7"/>
      <c r="I1709" s="22"/>
      <c r="J1709" s="25"/>
    </row>
    <row r="1710" spans="1:10" ht="15.75" x14ac:dyDescent="0.25">
      <c r="A1710" s="45"/>
      <c r="B1710" s="5"/>
      <c r="C1710" s="13"/>
      <c r="D1710" s="6"/>
      <c r="E1710" s="18"/>
      <c r="F1710" s="18"/>
      <c r="G1710" s="18"/>
      <c r="H1710" s="7"/>
      <c r="I1710" s="22"/>
      <c r="J1710" s="25"/>
    </row>
    <row r="1711" spans="1:10" ht="15.75" x14ac:dyDescent="0.25">
      <c r="A1711" s="45"/>
      <c r="B1711" s="5"/>
      <c r="C1711" s="13"/>
      <c r="D1711" s="6"/>
      <c r="E1711" s="18"/>
      <c r="F1711" s="18"/>
      <c r="G1711" s="18"/>
      <c r="H1711" s="7"/>
      <c r="I1711" s="22"/>
      <c r="J1711" s="25"/>
    </row>
    <row r="1712" spans="1:10" ht="15.75" x14ac:dyDescent="0.25">
      <c r="A1712" s="1039" t="s">
        <v>1731</v>
      </c>
      <c r="B1712" s="1039"/>
      <c r="C1712" s="1039"/>
      <c r="D1712" s="1039"/>
      <c r="E1712" s="1039"/>
      <c r="F1712" s="1039"/>
      <c r="G1712" s="1039"/>
      <c r="H1712" s="1039"/>
      <c r="I1712" s="1039"/>
      <c r="J1712" s="1039"/>
    </row>
    <row r="1713" spans="1:10" ht="15.75" x14ac:dyDescent="0.25">
      <c r="A1713" s="1207" t="s">
        <v>1727</v>
      </c>
      <c r="B1713" s="1207"/>
      <c r="C1713" s="212"/>
      <c r="D1713" s="264"/>
      <c r="E1713" s="34"/>
      <c r="F1713" s="34"/>
      <c r="G1713" s="34"/>
      <c r="H1713" s="265"/>
      <c r="I1713" s="266"/>
      <c r="J1713" s="267"/>
    </row>
    <row r="1714" spans="1:10" ht="15.75" x14ac:dyDescent="0.25">
      <c r="A1714" s="1035" t="s">
        <v>658</v>
      </c>
      <c r="B1714" s="1035"/>
      <c r="C1714" s="1035"/>
      <c r="D1714" s="1035"/>
      <c r="E1714" s="1035"/>
      <c r="F1714" s="1035"/>
      <c r="G1714" s="1035"/>
      <c r="H1714" s="1035"/>
      <c r="I1714" s="1035"/>
      <c r="J1714" s="1035"/>
    </row>
    <row r="1715" spans="1:10" ht="15.75" x14ac:dyDescent="0.25">
      <c r="A1715" s="45"/>
      <c r="B1715" s="258" t="s">
        <v>1728</v>
      </c>
      <c r="C1715" s="13"/>
      <c r="D1715" s="6"/>
      <c r="E1715" s="18"/>
      <c r="F1715" s="18"/>
      <c r="G1715" s="18"/>
      <c r="H1715" s="7"/>
      <c r="I1715" s="22"/>
      <c r="J1715" s="25"/>
    </row>
    <row r="1716" spans="1:10" ht="15.75" x14ac:dyDescent="0.25">
      <c r="A1716" s="45"/>
      <c r="B1716" s="258" t="s">
        <v>1729</v>
      </c>
      <c r="C1716" s="13"/>
      <c r="D1716" s="6"/>
      <c r="E1716" s="18"/>
      <c r="F1716" s="18"/>
      <c r="G1716" s="18"/>
      <c r="H1716" s="7"/>
      <c r="I1716" s="22"/>
      <c r="J1716" s="25"/>
    </row>
    <row r="1717" spans="1:10" ht="15.75" x14ac:dyDescent="0.25">
      <c r="A1717" s="45"/>
      <c r="B1717" s="5" t="s">
        <v>1410</v>
      </c>
      <c r="C1717" s="13"/>
      <c r="D1717" s="6"/>
      <c r="E1717" s="18"/>
      <c r="F1717" s="18"/>
      <c r="G1717" s="18"/>
      <c r="H1717" s="7"/>
      <c r="I1717" s="22"/>
      <c r="J1717" s="25"/>
    </row>
    <row r="1718" spans="1:10" ht="15.75" x14ac:dyDescent="0.25">
      <c r="A1718" s="45"/>
      <c r="B1718" s="260" t="s">
        <v>1406</v>
      </c>
      <c r="C1718" s="13"/>
      <c r="D1718" s="6"/>
      <c r="E1718" s="18"/>
      <c r="F1718" s="18"/>
      <c r="G1718" s="18"/>
      <c r="H1718" s="7"/>
      <c r="I1718" s="22"/>
      <c r="J1718" s="25"/>
    </row>
    <row r="1719" spans="1:10" ht="15.75" x14ac:dyDescent="0.25">
      <c r="A1719" s="45"/>
      <c r="B1719" s="1035" t="s">
        <v>1730</v>
      </c>
      <c r="C1719" s="1035"/>
      <c r="D1719" s="1035"/>
      <c r="E1719" s="1035"/>
      <c r="F1719" s="1035"/>
      <c r="G1719" s="1035"/>
      <c r="H1719" s="1035"/>
      <c r="I1719" s="1035"/>
      <c r="J1719" s="1035"/>
    </row>
    <row r="1720" spans="1:10" ht="15.75" x14ac:dyDescent="0.25">
      <c r="A1720" s="45"/>
      <c r="B1720" s="261" t="s">
        <v>1748</v>
      </c>
      <c r="C1720" s="13"/>
      <c r="D1720" s="6"/>
      <c r="E1720" s="18"/>
      <c r="F1720" s="18"/>
      <c r="G1720" s="18"/>
      <c r="H1720" s="7"/>
      <c r="I1720" s="22"/>
      <c r="J1720" s="25"/>
    </row>
    <row r="1721" spans="1:10" ht="15.75" x14ac:dyDescent="0.25">
      <c r="A1721" s="1255" t="s">
        <v>660</v>
      </c>
      <c r="B1721" s="1551"/>
      <c r="C1721" s="1551"/>
      <c r="D1721" s="1551"/>
      <c r="E1721" s="1551"/>
      <c r="F1721" s="1551"/>
      <c r="G1721" s="1551"/>
      <c r="H1721" s="1551"/>
      <c r="I1721" s="1551"/>
    </row>
    <row r="1723" spans="1:10" ht="15.75" x14ac:dyDescent="0.25">
      <c r="A1723" s="1552" t="s">
        <v>1732</v>
      </c>
      <c r="B1723" s="1553"/>
      <c r="C1723" s="1553"/>
      <c r="D1723" s="1553"/>
      <c r="E1723" s="1553"/>
      <c r="F1723" s="1553"/>
      <c r="G1723" s="1553"/>
    </row>
    <row r="1724" spans="1:10" ht="15.75" x14ac:dyDescent="0.25">
      <c r="A1724" s="630" t="s">
        <v>1733</v>
      </c>
      <c r="B1724" s="631"/>
    </row>
    <row r="1725" spans="1:10" ht="15.75" x14ac:dyDescent="0.25">
      <c r="A1725" s="630"/>
      <c r="B1725" s="630"/>
    </row>
  </sheetData>
  <mergeCells count="1661">
    <mergeCell ref="A1564:J1564"/>
    <mergeCell ref="A1590:H1590"/>
    <mergeCell ref="A1721:I1721"/>
    <mergeCell ref="A1370:I1370"/>
    <mergeCell ref="A1369:I1369"/>
    <mergeCell ref="A1357:J1357"/>
    <mergeCell ref="A1723:G1723"/>
    <mergeCell ref="J725:J726"/>
    <mergeCell ref="J727:J728"/>
    <mergeCell ref="J729:J730"/>
    <mergeCell ref="J731:J733"/>
    <mergeCell ref="B1719:J1719"/>
    <mergeCell ref="A1714:J1714"/>
    <mergeCell ref="J739:J740"/>
    <mergeCell ref="J737:J738"/>
    <mergeCell ref="J735:J736"/>
    <mergeCell ref="J852:J854"/>
    <mergeCell ref="J849:J851"/>
    <mergeCell ref="J846:J848"/>
    <mergeCell ref="J918:J919"/>
    <mergeCell ref="J924:J926"/>
    <mergeCell ref="J930:J931"/>
    <mergeCell ref="B932:B934"/>
    <mergeCell ref="A932:A934"/>
    <mergeCell ref="J932:J934"/>
    <mergeCell ref="J927:J929"/>
    <mergeCell ref="A1346:J1346"/>
    <mergeCell ref="A1526:J1526"/>
    <mergeCell ref="A1527:B1527"/>
    <mergeCell ref="B772:B773"/>
    <mergeCell ref="C772:C773"/>
    <mergeCell ref="A778:I778"/>
    <mergeCell ref="A779:A780"/>
    <mergeCell ref="B779:B780"/>
    <mergeCell ref="C779:C780"/>
    <mergeCell ref="B1533:J1533"/>
    <mergeCell ref="J792:J793"/>
    <mergeCell ref="A468:A469"/>
    <mergeCell ref="J695:J698"/>
    <mergeCell ref="J699:J700"/>
    <mergeCell ref="J701:J702"/>
    <mergeCell ref="J703:J704"/>
    <mergeCell ref="J705:J706"/>
    <mergeCell ref="J707:J708"/>
    <mergeCell ref="J709:J710"/>
    <mergeCell ref="J711:J712"/>
    <mergeCell ref="J713:J714"/>
    <mergeCell ref="J715:J716"/>
    <mergeCell ref="J579:J580"/>
    <mergeCell ref="J589:J590"/>
    <mergeCell ref="J571:J572"/>
    <mergeCell ref="A511:I511"/>
    <mergeCell ref="J743:J744"/>
    <mergeCell ref="F744:G744"/>
    <mergeCell ref="A1003:I1003"/>
    <mergeCell ref="A943:I943"/>
    <mergeCell ref="D755:E755"/>
    <mergeCell ref="A1374:G1374"/>
    <mergeCell ref="A1375:B1375"/>
    <mergeCell ref="D395:E395"/>
    <mergeCell ref="B468:B469"/>
    <mergeCell ref="A492:J492"/>
    <mergeCell ref="A508:J508"/>
    <mergeCell ref="D403:E403"/>
    <mergeCell ref="F403:G403"/>
    <mergeCell ref="H403:I403"/>
    <mergeCell ref="D404:E404"/>
    <mergeCell ref="F404:G404"/>
    <mergeCell ref="H404:I404"/>
    <mergeCell ref="D401:E401"/>
    <mergeCell ref="F401:G401"/>
    <mergeCell ref="D402:E402"/>
    <mergeCell ref="F402:G402"/>
    <mergeCell ref="A393:A396"/>
    <mergeCell ref="C393:C396"/>
    <mergeCell ref="D393:E393"/>
    <mergeCell ref="F393:G393"/>
    <mergeCell ref="D394:E394"/>
    <mergeCell ref="F394:G394"/>
    <mergeCell ref="D399:E399"/>
    <mergeCell ref="F399:G399"/>
    <mergeCell ref="D400:E400"/>
    <mergeCell ref="F400:G400"/>
    <mergeCell ref="D398:E398"/>
    <mergeCell ref="F398:G398"/>
    <mergeCell ref="D396:E396"/>
    <mergeCell ref="F396:G396"/>
    <mergeCell ref="H402:I402"/>
    <mergeCell ref="H401:I401"/>
    <mergeCell ref="H400:I400"/>
    <mergeCell ref="D1332:E1332"/>
    <mergeCell ref="D1333:E1333"/>
    <mergeCell ref="A1335:A1338"/>
    <mergeCell ref="B1335:B1338"/>
    <mergeCell ref="C1335:C1338"/>
    <mergeCell ref="J1335:J1338"/>
    <mergeCell ref="H744:I744"/>
    <mergeCell ref="D745:E745"/>
    <mergeCell ref="F745:G745"/>
    <mergeCell ref="H745:I745"/>
    <mergeCell ref="D789:E789"/>
    <mergeCell ref="H783:I783"/>
    <mergeCell ref="D783:E783"/>
    <mergeCell ref="F783:G783"/>
    <mergeCell ref="D782:E782"/>
    <mergeCell ref="A816:J816"/>
    <mergeCell ref="A819:A820"/>
    <mergeCell ref="B819:B820"/>
    <mergeCell ref="C819:C820"/>
    <mergeCell ref="F782:G782"/>
    <mergeCell ref="F779:I779"/>
    <mergeCell ref="J779:J780"/>
    <mergeCell ref="H781:I781"/>
    <mergeCell ref="H829:I829"/>
    <mergeCell ref="H828:I828"/>
    <mergeCell ref="J826:J835"/>
    <mergeCell ref="D790:E790"/>
    <mergeCell ref="A792:A793"/>
    <mergeCell ref="B792:B793"/>
    <mergeCell ref="J935:J937"/>
    <mergeCell ref="J980:J981"/>
    <mergeCell ref="J717:J718"/>
    <mergeCell ref="J719:J720"/>
    <mergeCell ref="J721:J722"/>
    <mergeCell ref="J723:J724"/>
    <mergeCell ref="H397:I397"/>
    <mergeCell ref="H395:I395"/>
    <mergeCell ref="F397:G397"/>
    <mergeCell ref="D397:E397"/>
    <mergeCell ref="B935:B937"/>
    <mergeCell ref="A935:A937"/>
    <mergeCell ref="B913:B915"/>
    <mergeCell ref="A913:A915"/>
    <mergeCell ref="A125:A128"/>
    <mergeCell ref="B125:B128"/>
    <mergeCell ref="C125:C128"/>
    <mergeCell ref="A108:A111"/>
    <mergeCell ref="B108:B111"/>
    <mergeCell ref="C108:C111"/>
    <mergeCell ref="C137:C140"/>
    <mergeCell ref="A141:A144"/>
    <mergeCell ref="B141:B144"/>
    <mergeCell ref="C141:C144"/>
    <mergeCell ref="A237:A241"/>
    <mergeCell ref="B237:B241"/>
    <mergeCell ref="C237:C241"/>
    <mergeCell ref="A243:I243"/>
    <mergeCell ref="A244:A245"/>
    <mergeCell ref="B244:B245"/>
    <mergeCell ref="C244:C245"/>
    <mergeCell ref="D244:E245"/>
    <mergeCell ref="H782:I782"/>
    <mergeCell ref="C759:C760"/>
    <mergeCell ref="J108:J111"/>
    <mergeCell ref="A112:A115"/>
    <mergeCell ref="B112:B115"/>
    <mergeCell ref="C112:C115"/>
    <mergeCell ref="A99:A102"/>
    <mergeCell ref="B99:B102"/>
    <mergeCell ref="C99:C102"/>
    <mergeCell ref="A104:A107"/>
    <mergeCell ref="B104:B107"/>
    <mergeCell ref="C104:C107"/>
    <mergeCell ref="A182:A189"/>
    <mergeCell ref="B182:B189"/>
    <mergeCell ref="C182:C189"/>
    <mergeCell ref="J182:J189"/>
    <mergeCell ref="A167:A171"/>
    <mergeCell ref="B167:B171"/>
    <mergeCell ref="C167:C171"/>
    <mergeCell ref="J167:J171"/>
    <mergeCell ref="A172:A176"/>
    <mergeCell ref="B172:B176"/>
    <mergeCell ref="C172:C176"/>
    <mergeCell ref="J172:J176"/>
    <mergeCell ref="J177:J180"/>
    <mergeCell ref="C177:C180"/>
    <mergeCell ref="B177:B180"/>
    <mergeCell ref="A162:A166"/>
    <mergeCell ref="B162:B166"/>
    <mergeCell ref="A177:A180"/>
    <mergeCell ref="J384:J385"/>
    <mergeCell ref="A450:J450"/>
    <mergeCell ref="C162:C166"/>
    <mergeCell ref="J162:J166"/>
    <mergeCell ref="A129:A132"/>
    <mergeCell ref="B129:B132"/>
    <mergeCell ref="C129:C132"/>
    <mergeCell ref="J129:J132"/>
    <mergeCell ref="A133:A136"/>
    <mergeCell ref="B133:B136"/>
    <mergeCell ref="C133:C136"/>
    <mergeCell ref="A190:A194"/>
    <mergeCell ref="B190:B194"/>
    <mergeCell ref="C190:C194"/>
    <mergeCell ref="A195:A199"/>
    <mergeCell ref="D9:E9"/>
    <mergeCell ref="D10:E10"/>
    <mergeCell ref="A13:A15"/>
    <mergeCell ref="B13:B15"/>
    <mergeCell ref="C13:C15"/>
    <mergeCell ref="J13:J15"/>
    <mergeCell ref="D29:E29"/>
    <mergeCell ref="F29:G29"/>
    <mergeCell ref="H29:I29"/>
    <mergeCell ref="D30:E30"/>
    <mergeCell ref="F30:G30"/>
    <mergeCell ref="H30:I30"/>
    <mergeCell ref="J26:J27"/>
    <mergeCell ref="F27:G27"/>
    <mergeCell ref="H27:I27"/>
    <mergeCell ref="D28:E28"/>
    <mergeCell ref="D31:E31"/>
    <mergeCell ref="F28:G28"/>
    <mergeCell ref="H28:I28"/>
    <mergeCell ref="C16:J16"/>
    <mergeCell ref="A17:A19"/>
    <mergeCell ref="B17:B19"/>
    <mergeCell ref="J17:J19"/>
    <mergeCell ref="C20:J20"/>
    <mergeCell ref="A21:A23"/>
    <mergeCell ref="B21:B23"/>
    <mergeCell ref="A25:I25"/>
    <mergeCell ref="A26:A27"/>
    <mergeCell ref="B26:B27"/>
    <mergeCell ref="C26:C27"/>
    <mergeCell ref="D26:E27"/>
    <mergeCell ref="F26:I26"/>
    <mergeCell ref="C17:C19"/>
    <mergeCell ref="H31:I31"/>
    <mergeCell ref="F31:G31"/>
    <mergeCell ref="D35:E35"/>
    <mergeCell ref="D36:E36"/>
    <mergeCell ref="A38:A43"/>
    <mergeCell ref="B38:B43"/>
    <mergeCell ref="C38:C43"/>
    <mergeCell ref="B91:B94"/>
    <mergeCell ref="C91:C94"/>
    <mergeCell ref="J91:J94"/>
    <mergeCell ref="A95:A98"/>
    <mergeCell ref="B95:B98"/>
    <mergeCell ref="C95:C98"/>
    <mergeCell ref="A154:A161"/>
    <mergeCell ref="B154:B161"/>
    <mergeCell ref="C154:C161"/>
    <mergeCell ref="J154:J161"/>
    <mergeCell ref="A145:A152"/>
    <mergeCell ref="B145:B152"/>
    <mergeCell ref="C145:C152"/>
    <mergeCell ref="J145:J152"/>
    <mergeCell ref="A116:A119"/>
    <mergeCell ref="B116:B119"/>
    <mergeCell ref="C116:C119"/>
    <mergeCell ref="A120:A123"/>
    <mergeCell ref="B120:B123"/>
    <mergeCell ref="C120:C123"/>
    <mergeCell ref="A137:A140"/>
    <mergeCell ref="B137:B140"/>
    <mergeCell ref="J125:J128"/>
    <mergeCell ref="A48:A49"/>
    <mergeCell ref="B54:B57"/>
    <mergeCell ref="C54:C57"/>
    <mergeCell ref="A91:A94"/>
    <mergeCell ref="J38:J43"/>
    <mergeCell ref="A44:A47"/>
    <mergeCell ref="B44:B47"/>
    <mergeCell ref="J54:J57"/>
    <mergeCell ref="A59:A63"/>
    <mergeCell ref="B59:B63"/>
    <mergeCell ref="C59:C63"/>
    <mergeCell ref="J59:J63"/>
    <mergeCell ref="A64:A68"/>
    <mergeCell ref="B64:B68"/>
    <mergeCell ref="C64:C68"/>
    <mergeCell ref="A50:A51"/>
    <mergeCell ref="A52:A53"/>
    <mergeCell ref="A54:A57"/>
    <mergeCell ref="C44:C47"/>
    <mergeCell ref="J44:J47"/>
    <mergeCell ref="J141:J144"/>
    <mergeCell ref="C82:C85"/>
    <mergeCell ref="B82:B85"/>
    <mergeCell ref="A82:A85"/>
    <mergeCell ref="C78:C81"/>
    <mergeCell ref="B78:B81"/>
    <mergeCell ref="A78:A81"/>
    <mergeCell ref="J74:J77"/>
    <mergeCell ref="C74:C77"/>
    <mergeCell ref="B74:B77"/>
    <mergeCell ref="A74:A77"/>
    <mergeCell ref="J70:J73"/>
    <mergeCell ref="C70:C73"/>
    <mergeCell ref="B70:B73"/>
    <mergeCell ref="A70:A73"/>
    <mergeCell ref="C86:C89"/>
    <mergeCell ref="J195:J199"/>
    <mergeCell ref="C204:C210"/>
    <mergeCell ref="B211:B216"/>
    <mergeCell ref="A211:A216"/>
    <mergeCell ref="C211:C216"/>
    <mergeCell ref="B217:B222"/>
    <mergeCell ref="A217:A222"/>
    <mergeCell ref="C217:C222"/>
    <mergeCell ref="B223:B228"/>
    <mergeCell ref="A223:A228"/>
    <mergeCell ref="C223:C228"/>
    <mergeCell ref="A229:A235"/>
    <mergeCell ref="D248:E248"/>
    <mergeCell ref="F248:G248"/>
    <mergeCell ref="H248:I248"/>
    <mergeCell ref="D249:E249"/>
    <mergeCell ref="F249:G249"/>
    <mergeCell ref="H249:I249"/>
    <mergeCell ref="C229:C235"/>
    <mergeCell ref="B229:B235"/>
    <mergeCell ref="F244:I244"/>
    <mergeCell ref="A200:A203"/>
    <mergeCell ref="B200:B203"/>
    <mergeCell ref="C200:C203"/>
    <mergeCell ref="A204:A210"/>
    <mergeCell ref="B204:B210"/>
    <mergeCell ref="H253:I253"/>
    <mergeCell ref="H252:I252"/>
    <mergeCell ref="H251:I251"/>
    <mergeCell ref="H250:I250"/>
    <mergeCell ref="J244:J245"/>
    <mergeCell ref="F245:G245"/>
    <mergeCell ref="H245:I245"/>
    <mergeCell ref="D246:E246"/>
    <mergeCell ref="F246:G246"/>
    <mergeCell ref="H246:I246"/>
    <mergeCell ref="B195:B199"/>
    <mergeCell ref="C195:C199"/>
    <mergeCell ref="J205:J210"/>
    <mergeCell ref="D254:E254"/>
    <mergeCell ref="F254:G254"/>
    <mergeCell ref="D256:E256"/>
    <mergeCell ref="F256:G256"/>
    <mergeCell ref="H256:I256"/>
    <mergeCell ref="H254:I254"/>
    <mergeCell ref="D252:E252"/>
    <mergeCell ref="F252:G252"/>
    <mergeCell ref="D253:E253"/>
    <mergeCell ref="F253:G253"/>
    <mergeCell ref="F255:G255"/>
    <mergeCell ref="H255:I255"/>
    <mergeCell ref="D250:E250"/>
    <mergeCell ref="F250:G250"/>
    <mergeCell ref="D251:E251"/>
    <mergeCell ref="F251:G251"/>
    <mergeCell ref="D247:E247"/>
    <mergeCell ref="F247:G247"/>
    <mergeCell ref="H247:I247"/>
    <mergeCell ref="D255:E255"/>
    <mergeCell ref="D286:E286"/>
    <mergeCell ref="F286:G286"/>
    <mergeCell ref="H286:I286"/>
    <mergeCell ref="D287:E287"/>
    <mergeCell ref="F287:G287"/>
    <mergeCell ref="H287:I287"/>
    <mergeCell ref="J283:J284"/>
    <mergeCell ref="F284:G284"/>
    <mergeCell ref="H284:I284"/>
    <mergeCell ref="D285:E285"/>
    <mergeCell ref="F285:G285"/>
    <mergeCell ref="H285:I285"/>
    <mergeCell ref="D259:E259"/>
    <mergeCell ref="D260:E260"/>
    <mergeCell ref="A282:I282"/>
    <mergeCell ref="A283:A284"/>
    <mergeCell ref="B283:B284"/>
    <mergeCell ref="C283:C284"/>
    <mergeCell ref="D283:E284"/>
    <mergeCell ref="F283:I283"/>
    <mergeCell ref="J314:J315"/>
    <mergeCell ref="F291:G291"/>
    <mergeCell ref="H291:I291"/>
    <mergeCell ref="F292:G292"/>
    <mergeCell ref="H292:I292"/>
    <mergeCell ref="F327:G327"/>
    <mergeCell ref="H327:I327"/>
    <mergeCell ref="H332:I332"/>
    <mergeCell ref="A324:I324"/>
    <mergeCell ref="A325:A326"/>
    <mergeCell ref="B325:B326"/>
    <mergeCell ref="C325:C326"/>
    <mergeCell ref="D325:E326"/>
    <mergeCell ref="F325:I325"/>
    <mergeCell ref="A318:A319"/>
    <mergeCell ref="A314:A315"/>
    <mergeCell ref="A322:I322"/>
    <mergeCell ref="D328:E328"/>
    <mergeCell ref="F328:G328"/>
    <mergeCell ref="H328:I328"/>
    <mergeCell ref="D332:E332"/>
    <mergeCell ref="D310:E310"/>
    <mergeCell ref="D311:E311"/>
    <mergeCell ref="J318:J319"/>
    <mergeCell ref="J325:J326"/>
    <mergeCell ref="F289:G289"/>
    <mergeCell ref="H289:I289"/>
    <mergeCell ref="F290:G290"/>
    <mergeCell ref="F332:G332"/>
    <mergeCell ref="D333:E333"/>
    <mergeCell ref="F333:G333"/>
    <mergeCell ref="B318:B319"/>
    <mergeCell ref="C318:C319"/>
    <mergeCell ref="D361:E361"/>
    <mergeCell ref="D362:E362"/>
    <mergeCell ref="A364:A367"/>
    <mergeCell ref="B364:B367"/>
    <mergeCell ref="C366:C367"/>
    <mergeCell ref="F385:G385"/>
    <mergeCell ref="H385:I385"/>
    <mergeCell ref="D292:E292"/>
    <mergeCell ref="D291:E291"/>
    <mergeCell ref="D290:E290"/>
    <mergeCell ref="D289:E289"/>
    <mergeCell ref="H333:I333"/>
    <mergeCell ref="B314:B315"/>
    <mergeCell ref="C314:C315"/>
    <mergeCell ref="F326:G326"/>
    <mergeCell ref="H326:I326"/>
    <mergeCell ref="D327:E327"/>
    <mergeCell ref="H290:I290"/>
    <mergeCell ref="F329:G329"/>
    <mergeCell ref="D386:E386"/>
    <mergeCell ref="F386:G386"/>
    <mergeCell ref="H386:I386"/>
    <mergeCell ref="A377:A379"/>
    <mergeCell ref="B377:B379"/>
    <mergeCell ref="C377:C379"/>
    <mergeCell ref="A383:I383"/>
    <mergeCell ref="A384:A385"/>
    <mergeCell ref="B384:B385"/>
    <mergeCell ref="C384:C385"/>
    <mergeCell ref="D384:E385"/>
    <mergeCell ref="F384:I384"/>
    <mergeCell ref="A370:A372"/>
    <mergeCell ref="B370:B372"/>
    <mergeCell ref="C370:C372"/>
    <mergeCell ref="A373:A376"/>
    <mergeCell ref="B373:B376"/>
    <mergeCell ref="C373:C376"/>
    <mergeCell ref="H389:I389"/>
    <mergeCell ref="D391:E391"/>
    <mergeCell ref="F391:G391"/>
    <mergeCell ref="H391:I391"/>
    <mergeCell ref="D392:E392"/>
    <mergeCell ref="F392:G392"/>
    <mergeCell ref="H392:I392"/>
    <mergeCell ref="D387:E387"/>
    <mergeCell ref="F387:G387"/>
    <mergeCell ref="H387:I387"/>
    <mergeCell ref="A388:A391"/>
    <mergeCell ref="C388:C391"/>
    <mergeCell ref="D388:E388"/>
    <mergeCell ref="F388:G388"/>
    <mergeCell ref="H388:I388"/>
    <mergeCell ref="D389:E389"/>
    <mergeCell ref="F389:G389"/>
    <mergeCell ref="H390:I390"/>
    <mergeCell ref="D390:E390"/>
    <mergeCell ref="F390:G390"/>
    <mergeCell ref="H399:I399"/>
    <mergeCell ref="H398:I398"/>
    <mergeCell ref="H396:I396"/>
    <mergeCell ref="H394:I394"/>
    <mergeCell ref="H393:I393"/>
    <mergeCell ref="D435:E435"/>
    <mergeCell ref="F435:G435"/>
    <mergeCell ref="D436:E436"/>
    <mergeCell ref="F436:G436"/>
    <mergeCell ref="D433:E433"/>
    <mergeCell ref="F433:G433"/>
    <mergeCell ref="D434:E434"/>
    <mergeCell ref="F434:G434"/>
    <mergeCell ref="J430:J431"/>
    <mergeCell ref="F431:G431"/>
    <mergeCell ref="H431:I431"/>
    <mergeCell ref="D432:E432"/>
    <mergeCell ref="F432:G432"/>
    <mergeCell ref="H432:I432"/>
    <mergeCell ref="D411:E411"/>
    <mergeCell ref="D412:E412"/>
    <mergeCell ref="A429:I429"/>
    <mergeCell ref="A430:A431"/>
    <mergeCell ref="B430:B431"/>
    <mergeCell ref="C430:C431"/>
    <mergeCell ref="D430:E431"/>
    <mergeCell ref="F430:I430"/>
    <mergeCell ref="H433:I433"/>
    <mergeCell ref="H436:I436"/>
    <mergeCell ref="H435:I435"/>
    <mergeCell ref="H434:I434"/>
    <mergeCell ref="F395:G395"/>
    <mergeCell ref="D439:E439"/>
    <mergeCell ref="F439:G439"/>
    <mergeCell ref="H439:I439"/>
    <mergeCell ref="D443:E443"/>
    <mergeCell ref="D444:E444"/>
    <mergeCell ref="A446:A449"/>
    <mergeCell ref="B446:B449"/>
    <mergeCell ref="C446:C449"/>
    <mergeCell ref="D437:E437"/>
    <mergeCell ref="F437:G437"/>
    <mergeCell ref="D438:E438"/>
    <mergeCell ref="F438:G438"/>
    <mergeCell ref="H438:I438"/>
    <mergeCell ref="H437:I437"/>
    <mergeCell ref="J457:J458"/>
    <mergeCell ref="J538:J539"/>
    <mergeCell ref="F539:G539"/>
    <mergeCell ref="H539:I539"/>
    <mergeCell ref="D518:E518"/>
    <mergeCell ref="F518:G518"/>
    <mergeCell ref="D526:E526"/>
    <mergeCell ref="D527:E527"/>
    <mergeCell ref="D516:E516"/>
    <mergeCell ref="F516:G516"/>
    <mergeCell ref="D517:E517"/>
    <mergeCell ref="F517:G517"/>
    <mergeCell ref="D514:E514"/>
    <mergeCell ref="F514:G514"/>
    <mergeCell ref="D515:E515"/>
    <mergeCell ref="F515:G515"/>
    <mergeCell ref="A512:A513"/>
    <mergeCell ref="B512:B513"/>
    <mergeCell ref="C512:C513"/>
    <mergeCell ref="D512:E513"/>
    <mergeCell ref="F512:I512"/>
    <mergeCell ref="J512:J513"/>
    <mergeCell ref="F513:G513"/>
    <mergeCell ref="H513:I513"/>
    <mergeCell ref="A531:J531"/>
    <mergeCell ref="H518:I518"/>
    <mergeCell ref="H517:I517"/>
    <mergeCell ref="H516:I516"/>
    <mergeCell ref="H515:I515"/>
    <mergeCell ref="H514:I514"/>
    <mergeCell ref="J515:J516"/>
    <mergeCell ref="D542:E542"/>
    <mergeCell ref="F542:G542"/>
    <mergeCell ref="H542:I542"/>
    <mergeCell ref="D543:E543"/>
    <mergeCell ref="F543:G543"/>
    <mergeCell ref="H543:I543"/>
    <mergeCell ref="D540:E540"/>
    <mergeCell ref="F540:G540"/>
    <mergeCell ref="H540:I540"/>
    <mergeCell ref="D541:E541"/>
    <mergeCell ref="F541:G541"/>
    <mergeCell ref="H541:I541"/>
    <mergeCell ref="A538:A539"/>
    <mergeCell ref="B538:B539"/>
    <mergeCell ref="C538:C539"/>
    <mergeCell ref="D538:E539"/>
    <mergeCell ref="F538:I538"/>
    <mergeCell ref="A576:A577"/>
    <mergeCell ref="B576:B577"/>
    <mergeCell ref="C576:C577"/>
    <mergeCell ref="A579:A580"/>
    <mergeCell ref="B579:B580"/>
    <mergeCell ref="C579:C580"/>
    <mergeCell ref="J555:J558"/>
    <mergeCell ref="A559:J559"/>
    <mergeCell ref="A569:J569"/>
    <mergeCell ref="A571:A572"/>
    <mergeCell ref="B571:B572"/>
    <mergeCell ref="C571:C572"/>
    <mergeCell ref="D544:E544"/>
    <mergeCell ref="F544:G544"/>
    <mergeCell ref="H544:I544"/>
    <mergeCell ref="D552:E552"/>
    <mergeCell ref="D553:E553"/>
    <mergeCell ref="A555:A558"/>
    <mergeCell ref="B555:B558"/>
    <mergeCell ref="C555:C558"/>
    <mergeCell ref="D605:E605"/>
    <mergeCell ref="F605:G605"/>
    <mergeCell ref="H605:I605"/>
    <mergeCell ref="D606:E606"/>
    <mergeCell ref="F606:G606"/>
    <mergeCell ref="H606:I606"/>
    <mergeCell ref="A596:J596"/>
    <mergeCell ref="A602:I602"/>
    <mergeCell ref="A603:A604"/>
    <mergeCell ref="B603:B604"/>
    <mergeCell ref="C603:C604"/>
    <mergeCell ref="D603:E604"/>
    <mergeCell ref="F603:I603"/>
    <mergeCell ref="J603:J604"/>
    <mergeCell ref="F604:G604"/>
    <mergeCell ref="H604:I604"/>
    <mergeCell ref="A589:A590"/>
    <mergeCell ref="B589:B590"/>
    <mergeCell ref="C589:C590"/>
    <mergeCell ref="A591:A592"/>
    <mergeCell ref="B591:B592"/>
    <mergeCell ref="C591:C592"/>
    <mergeCell ref="J591:J592"/>
    <mergeCell ref="J620:J624"/>
    <mergeCell ref="A625:A627"/>
    <mergeCell ref="B625:B627"/>
    <mergeCell ref="C625:C627"/>
    <mergeCell ref="J625:J627"/>
    <mergeCell ref="A635:A636"/>
    <mergeCell ref="B635:B636"/>
    <mergeCell ref="C635:C636"/>
    <mergeCell ref="J635:J636"/>
    <mergeCell ref="D610:E610"/>
    <mergeCell ref="F610:G610"/>
    <mergeCell ref="H610:I610"/>
    <mergeCell ref="D617:E617"/>
    <mergeCell ref="D618:E618"/>
    <mergeCell ref="A620:A624"/>
    <mergeCell ref="B620:B624"/>
    <mergeCell ref="C620:C624"/>
    <mergeCell ref="J606:J610"/>
    <mergeCell ref="D607:E607"/>
    <mergeCell ref="F607:G607"/>
    <mergeCell ref="H607:I607"/>
    <mergeCell ref="D608:E608"/>
    <mergeCell ref="F608:G608"/>
    <mergeCell ref="H608:I608"/>
    <mergeCell ref="D609:E609"/>
    <mergeCell ref="F609:G609"/>
    <mergeCell ref="H609:I609"/>
    <mergeCell ref="A675:I675"/>
    <mergeCell ref="A676:A677"/>
    <mergeCell ref="B676:B677"/>
    <mergeCell ref="C676:C677"/>
    <mergeCell ref="D676:E677"/>
    <mergeCell ref="F676:I676"/>
    <mergeCell ref="A666:A668"/>
    <mergeCell ref="B666:B668"/>
    <mergeCell ref="C666:C668"/>
    <mergeCell ref="A671:A672"/>
    <mergeCell ref="B671:B672"/>
    <mergeCell ref="C671:C672"/>
    <mergeCell ref="A651:A653"/>
    <mergeCell ref="B651:B653"/>
    <mergeCell ref="C651:C653"/>
    <mergeCell ref="J651:J653"/>
    <mergeCell ref="A656:A657"/>
    <mergeCell ref="B656:B657"/>
    <mergeCell ref="J656:J657"/>
    <mergeCell ref="D681:E681"/>
    <mergeCell ref="F681:G681"/>
    <mergeCell ref="H681:I681"/>
    <mergeCell ref="D682:E682"/>
    <mergeCell ref="F682:G682"/>
    <mergeCell ref="H682:I682"/>
    <mergeCell ref="D679:E679"/>
    <mergeCell ref="F679:G679"/>
    <mergeCell ref="H679:I679"/>
    <mergeCell ref="D680:E680"/>
    <mergeCell ref="F680:G680"/>
    <mergeCell ref="H680:I680"/>
    <mergeCell ref="D691:E691"/>
    <mergeCell ref="D692:E692"/>
    <mergeCell ref="J676:J677"/>
    <mergeCell ref="F677:G677"/>
    <mergeCell ref="H677:I677"/>
    <mergeCell ref="D678:E678"/>
    <mergeCell ref="F678:G678"/>
    <mergeCell ref="H678:I678"/>
    <mergeCell ref="D685:E685"/>
    <mergeCell ref="F685:G685"/>
    <mergeCell ref="H685:I685"/>
    <mergeCell ref="D683:E683"/>
    <mergeCell ref="F683:G683"/>
    <mergeCell ref="H683:I683"/>
    <mergeCell ref="D684:E684"/>
    <mergeCell ref="F684:G684"/>
    <mergeCell ref="H684:I684"/>
    <mergeCell ref="A729:A730"/>
    <mergeCell ref="B729:B730"/>
    <mergeCell ref="A725:A726"/>
    <mergeCell ref="B725:B726"/>
    <mergeCell ref="C725:C726"/>
    <mergeCell ref="A709:A710"/>
    <mergeCell ref="B709:B710"/>
    <mergeCell ref="C709:C710"/>
    <mergeCell ref="A707:A708"/>
    <mergeCell ref="B707:B708"/>
    <mergeCell ref="C707:C708"/>
    <mergeCell ref="A731:A733"/>
    <mergeCell ref="B731:B733"/>
    <mergeCell ref="C731:C733"/>
    <mergeCell ref="A735:A736"/>
    <mergeCell ref="B735:B736"/>
    <mergeCell ref="C735:C736"/>
    <mergeCell ref="A727:A728"/>
    <mergeCell ref="B727:B728"/>
    <mergeCell ref="C727:C728"/>
    <mergeCell ref="C729:C730"/>
    <mergeCell ref="A721:A722"/>
    <mergeCell ref="B721:B722"/>
    <mergeCell ref="C721:C722"/>
    <mergeCell ref="A723:A724"/>
    <mergeCell ref="B723:B724"/>
    <mergeCell ref="C723:C724"/>
    <mergeCell ref="B695:B698"/>
    <mergeCell ref="C695:C698"/>
    <mergeCell ref="A699:A700"/>
    <mergeCell ref="B699:B700"/>
    <mergeCell ref="A717:A718"/>
    <mergeCell ref="B717:B718"/>
    <mergeCell ref="C717:C718"/>
    <mergeCell ref="A719:A720"/>
    <mergeCell ref="B719:B720"/>
    <mergeCell ref="C719:C720"/>
    <mergeCell ref="A713:A714"/>
    <mergeCell ref="B713:B714"/>
    <mergeCell ref="C713:C714"/>
    <mergeCell ref="A715:A716"/>
    <mergeCell ref="A703:A704"/>
    <mergeCell ref="B703:B704"/>
    <mergeCell ref="C703:C704"/>
    <mergeCell ref="A705:A706"/>
    <mergeCell ref="B705:B706"/>
    <mergeCell ref="C705:C706"/>
    <mergeCell ref="C699:C700"/>
    <mergeCell ref="A701:A702"/>
    <mergeCell ref="B701:B702"/>
    <mergeCell ref="C701:C702"/>
    <mergeCell ref="A695:A698"/>
    <mergeCell ref="B715:B716"/>
    <mergeCell ref="C715:C716"/>
    <mergeCell ref="A711:A712"/>
    <mergeCell ref="B711:B712"/>
    <mergeCell ref="C711:C712"/>
    <mergeCell ref="A737:A738"/>
    <mergeCell ref="B737:B738"/>
    <mergeCell ref="C737:C738"/>
    <mergeCell ref="A739:A740"/>
    <mergeCell ref="B739:B740"/>
    <mergeCell ref="C739:C740"/>
    <mergeCell ref="F750:G750"/>
    <mergeCell ref="H750:I750"/>
    <mergeCell ref="D751:E751"/>
    <mergeCell ref="F751:G751"/>
    <mergeCell ref="H751:I751"/>
    <mergeCell ref="D749:E749"/>
    <mergeCell ref="F749:G749"/>
    <mergeCell ref="H749:I749"/>
    <mergeCell ref="D750:E750"/>
    <mergeCell ref="D748:E748"/>
    <mergeCell ref="F748:G748"/>
    <mergeCell ref="H748:I748"/>
    <mergeCell ref="A742:I742"/>
    <mergeCell ref="A743:A744"/>
    <mergeCell ref="B743:B744"/>
    <mergeCell ref="C743:C744"/>
    <mergeCell ref="F743:I743"/>
    <mergeCell ref="D743:E744"/>
    <mergeCell ref="A794:J794"/>
    <mergeCell ref="A799:J799"/>
    <mergeCell ref="A800:A801"/>
    <mergeCell ref="B800:B801"/>
    <mergeCell ref="C800:C801"/>
    <mergeCell ref="D746:E746"/>
    <mergeCell ref="F746:G746"/>
    <mergeCell ref="H746:I746"/>
    <mergeCell ref="D747:E747"/>
    <mergeCell ref="F747:G747"/>
    <mergeCell ref="H747:I747"/>
    <mergeCell ref="H784:I784"/>
    <mergeCell ref="D785:E785"/>
    <mergeCell ref="F785:G785"/>
    <mergeCell ref="H785:I785"/>
    <mergeCell ref="D784:E784"/>
    <mergeCell ref="D779:E780"/>
    <mergeCell ref="F784:G784"/>
    <mergeCell ref="J759:J760"/>
    <mergeCell ref="A761:J761"/>
    <mergeCell ref="A770:J770"/>
    <mergeCell ref="F780:G780"/>
    <mergeCell ref="H780:I780"/>
    <mergeCell ref="D781:E781"/>
    <mergeCell ref="F781:G781"/>
    <mergeCell ref="A772:A773"/>
    <mergeCell ref="D756:E756"/>
    <mergeCell ref="A759:A760"/>
    <mergeCell ref="B759:B760"/>
    <mergeCell ref="D826:E826"/>
    <mergeCell ref="F826:G826"/>
    <mergeCell ref="H826:I826"/>
    <mergeCell ref="D827:E827"/>
    <mergeCell ref="F827:G827"/>
    <mergeCell ref="H827:I827"/>
    <mergeCell ref="J823:J824"/>
    <mergeCell ref="F824:G824"/>
    <mergeCell ref="H824:I824"/>
    <mergeCell ref="D825:E825"/>
    <mergeCell ref="F825:G825"/>
    <mergeCell ref="H825:I825"/>
    <mergeCell ref="A823:A824"/>
    <mergeCell ref="B823:B824"/>
    <mergeCell ref="C823:C824"/>
    <mergeCell ref="D823:E824"/>
    <mergeCell ref="F823:I823"/>
    <mergeCell ref="A809:J809"/>
    <mergeCell ref="A814:A815"/>
    <mergeCell ref="B814:B815"/>
    <mergeCell ref="C814:C815"/>
    <mergeCell ref="J843:J845"/>
    <mergeCell ref="D834:E834"/>
    <mergeCell ref="F834:G834"/>
    <mergeCell ref="H834:I834"/>
    <mergeCell ref="D835:E835"/>
    <mergeCell ref="F835:G835"/>
    <mergeCell ref="H835:I835"/>
    <mergeCell ref="D832:E832"/>
    <mergeCell ref="F832:G832"/>
    <mergeCell ref="D833:E833"/>
    <mergeCell ref="F833:G833"/>
    <mergeCell ref="D830:E830"/>
    <mergeCell ref="F830:G830"/>
    <mergeCell ref="D831:E831"/>
    <mergeCell ref="F831:G831"/>
    <mergeCell ref="H833:I833"/>
    <mergeCell ref="H832:I832"/>
    <mergeCell ref="H831:I831"/>
    <mergeCell ref="H830:I830"/>
    <mergeCell ref="D828:E828"/>
    <mergeCell ref="F828:G828"/>
    <mergeCell ref="D829:E829"/>
    <mergeCell ref="F829:G829"/>
    <mergeCell ref="D839:E839"/>
    <mergeCell ref="D840:E840"/>
    <mergeCell ref="A843:A845"/>
    <mergeCell ref="B843:B845"/>
    <mergeCell ref="C843:C845"/>
    <mergeCell ref="A865:A867"/>
    <mergeCell ref="B865:B867"/>
    <mergeCell ref="A868:A870"/>
    <mergeCell ref="B868:B870"/>
    <mergeCell ref="A871:A873"/>
    <mergeCell ref="B871:B873"/>
    <mergeCell ref="A856:A858"/>
    <mergeCell ref="B856:B858"/>
    <mergeCell ref="A859:A861"/>
    <mergeCell ref="B859:B861"/>
    <mergeCell ref="A862:A864"/>
    <mergeCell ref="B862:B864"/>
    <mergeCell ref="A846:A848"/>
    <mergeCell ref="B846:B848"/>
    <mergeCell ref="A849:A851"/>
    <mergeCell ref="B849:B851"/>
    <mergeCell ref="A852:A854"/>
    <mergeCell ref="B852:B854"/>
    <mergeCell ref="D885:E885"/>
    <mergeCell ref="F885:G885"/>
    <mergeCell ref="H885:I885"/>
    <mergeCell ref="J881:J882"/>
    <mergeCell ref="F882:G882"/>
    <mergeCell ref="H882:I882"/>
    <mergeCell ref="D883:E883"/>
    <mergeCell ref="F883:G883"/>
    <mergeCell ref="H883:I883"/>
    <mergeCell ref="J871:J873"/>
    <mergeCell ref="A875:A877"/>
    <mergeCell ref="B875:B877"/>
    <mergeCell ref="J875:J877"/>
    <mergeCell ref="A880:I880"/>
    <mergeCell ref="A881:A882"/>
    <mergeCell ref="B881:B882"/>
    <mergeCell ref="C881:C882"/>
    <mergeCell ref="D881:E882"/>
    <mergeCell ref="F881:I881"/>
    <mergeCell ref="D884:E884"/>
    <mergeCell ref="F884:G884"/>
    <mergeCell ref="H884:I884"/>
    <mergeCell ref="J896:J898"/>
    <mergeCell ref="A899:A900"/>
    <mergeCell ref="B899:B900"/>
    <mergeCell ref="A901:A902"/>
    <mergeCell ref="B901:B902"/>
    <mergeCell ref="A903:A904"/>
    <mergeCell ref="B903:B904"/>
    <mergeCell ref="D888:E888"/>
    <mergeCell ref="F888:G888"/>
    <mergeCell ref="H888:I888"/>
    <mergeCell ref="D892:E892"/>
    <mergeCell ref="D893:E893"/>
    <mergeCell ref="A896:A898"/>
    <mergeCell ref="B896:B898"/>
    <mergeCell ref="C896:C898"/>
    <mergeCell ref="D886:E886"/>
    <mergeCell ref="F886:G886"/>
    <mergeCell ref="H886:I886"/>
    <mergeCell ref="D887:E887"/>
    <mergeCell ref="F887:G887"/>
    <mergeCell ref="H887:I887"/>
    <mergeCell ref="A918:A919"/>
    <mergeCell ref="B918:B919"/>
    <mergeCell ref="A920:A921"/>
    <mergeCell ref="B920:B921"/>
    <mergeCell ref="A922:A923"/>
    <mergeCell ref="B922:B923"/>
    <mergeCell ref="A911:A912"/>
    <mergeCell ref="B911:B912"/>
    <mergeCell ref="A916:A917"/>
    <mergeCell ref="B916:B917"/>
    <mergeCell ref="A905:A906"/>
    <mergeCell ref="B905:B906"/>
    <mergeCell ref="A907:A908"/>
    <mergeCell ref="B907:B908"/>
    <mergeCell ref="J907:J908"/>
    <mergeCell ref="A909:A910"/>
    <mergeCell ref="B909:B910"/>
    <mergeCell ref="A938:A939"/>
    <mergeCell ref="B938:B939"/>
    <mergeCell ref="A940:A941"/>
    <mergeCell ref="B940:B941"/>
    <mergeCell ref="A930:A931"/>
    <mergeCell ref="B930:B931"/>
    <mergeCell ref="C922:C923"/>
    <mergeCell ref="J922:J923"/>
    <mergeCell ref="A924:A926"/>
    <mergeCell ref="B924:B926"/>
    <mergeCell ref="A927:A929"/>
    <mergeCell ref="B927:B929"/>
    <mergeCell ref="D948:E948"/>
    <mergeCell ref="F948:G948"/>
    <mergeCell ref="D949:E949"/>
    <mergeCell ref="F949:G949"/>
    <mergeCell ref="D946:E946"/>
    <mergeCell ref="F946:G946"/>
    <mergeCell ref="D947:E947"/>
    <mergeCell ref="F947:G947"/>
    <mergeCell ref="A944:A945"/>
    <mergeCell ref="B944:B945"/>
    <mergeCell ref="C944:C945"/>
    <mergeCell ref="D944:E945"/>
    <mergeCell ref="F944:I944"/>
    <mergeCell ref="A972:A973"/>
    <mergeCell ref="B972:B973"/>
    <mergeCell ref="A974:A975"/>
    <mergeCell ref="B974:B975"/>
    <mergeCell ref="A976:A977"/>
    <mergeCell ref="B976:B977"/>
    <mergeCell ref="D950:E950"/>
    <mergeCell ref="J944:J945"/>
    <mergeCell ref="F945:G945"/>
    <mergeCell ref="H945:I945"/>
    <mergeCell ref="H949:I949"/>
    <mergeCell ref="H948:I948"/>
    <mergeCell ref="H947:I947"/>
    <mergeCell ref="H946:I946"/>
    <mergeCell ref="A966:A967"/>
    <mergeCell ref="B966:B967"/>
    <mergeCell ref="A968:A969"/>
    <mergeCell ref="B968:B969"/>
    <mergeCell ref="A970:A971"/>
    <mergeCell ref="B970:B971"/>
    <mergeCell ref="J958:J959"/>
    <mergeCell ref="A960:A961"/>
    <mergeCell ref="B960:B961"/>
    <mergeCell ref="A962:A963"/>
    <mergeCell ref="B962:B963"/>
    <mergeCell ref="A964:A965"/>
    <mergeCell ref="B964:B965"/>
    <mergeCell ref="F950:G950"/>
    <mergeCell ref="D954:E954"/>
    <mergeCell ref="D955:E955"/>
    <mergeCell ref="A958:A959"/>
    <mergeCell ref="B958:B959"/>
    <mergeCell ref="A988:A989"/>
    <mergeCell ref="B988:B989"/>
    <mergeCell ref="A990:A991"/>
    <mergeCell ref="B990:B991"/>
    <mergeCell ref="A992:A993"/>
    <mergeCell ref="B992:B993"/>
    <mergeCell ref="C982:C983"/>
    <mergeCell ref="J982:J983"/>
    <mergeCell ref="A984:A985"/>
    <mergeCell ref="B984:B985"/>
    <mergeCell ref="A986:A987"/>
    <mergeCell ref="B986:B987"/>
    <mergeCell ref="J986:J987"/>
    <mergeCell ref="A978:A979"/>
    <mergeCell ref="B978:B979"/>
    <mergeCell ref="A980:A981"/>
    <mergeCell ref="B980:B981"/>
    <mergeCell ref="A982:A983"/>
    <mergeCell ref="B982:B983"/>
    <mergeCell ref="A1004:A1005"/>
    <mergeCell ref="B1004:B1005"/>
    <mergeCell ref="C1004:C1005"/>
    <mergeCell ref="D1004:E1005"/>
    <mergeCell ref="F1004:I1004"/>
    <mergeCell ref="A998:A999"/>
    <mergeCell ref="B998:B999"/>
    <mergeCell ref="A1000:A1001"/>
    <mergeCell ref="B1000:B1001"/>
    <mergeCell ref="J1000:J1001"/>
    <mergeCell ref="J992:J993"/>
    <mergeCell ref="A994:A995"/>
    <mergeCell ref="B994:B995"/>
    <mergeCell ref="A996:A997"/>
    <mergeCell ref="B996:B997"/>
    <mergeCell ref="J996:J997"/>
    <mergeCell ref="J1004:J1005"/>
    <mergeCell ref="F1005:G1005"/>
    <mergeCell ref="H1005:I1005"/>
    <mergeCell ref="J1030:J1033"/>
    <mergeCell ref="B1034:B1037"/>
    <mergeCell ref="A1034:A1037"/>
    <mergeCell ref="C1034:C1037"/>
    <mergeCell ref="C1030:C1033"/>
    <mergeCell ref="C1038:C1040"/>
    <mergeCell ref="C1041:C1043"/>
    <mergeCell ref="C1044:C1048"/>
    <mergeCell ref="D1015:E1015"/>
    <mergeCell ref="F1015:G1015"/>
    <mergeCell ref="H1015:I1015"/>
    <mergeCell ref="D1022:E1022"/>
    <mergeCell ref="D1023:E1023"/>
    <mergeCell ref="C1026:C1028"/>
    <mergeCell ref="D1013:E1013"/>
    <mergeCell ref="F1013:G1013"/>
    <mergeCell ref="H1013:I1013"/>
    <mergeCell ref="D1014:E1014"/>
    <mergeCell ref="F1014:G1014"/>
    <mergeCell ref="H1014:I1014"/>
    <mergeCell ref="J1034:J1037"/>
    <mergeCell ref="J1041:J1043"/>
    <mergeCell ref="A1025:A1029"/>
    <mergeCell ref="J1044:J1048"/>
    <mergeCell ref="J1038:J1040"/>
    <mergeCell ref="J1026:J1029"/>
    <mergeCell ref="A1044:A1048"/>
    <mergeCell ref="B1044:B1048"/>
    <mergeCell ref="A1049:A1052"/>
    <mergeCell ref="B1049:B1052"/>
    <mergeCell ref="A1038:A1040"/>
    <mergeCell ref="B1038:B1040"/>
    <mergeCell ref="A1041:A1043"/>
    <mergeCell ref="B1041:B1043"/>
    <mergeCell ref="A1030:A1033"/>
    <mergeCell ref="B1030:B1033"/>
    <mergeCell ref="D1011:E1011"/>
    <mergeCell ref="F1011:G1011"/>
    <mergeCell ref="H1011:I1011"/>
    <mergeCell ref="D1012:E1012"/>
    <mergeCell ref="F1012:G1012"/>
    <mergeCell ref="H1012:I1012"/>
    <mergeCell ref="H1006:I1006"/>
    <mergeCell ref="D1007:E1007"/>
    <mergeCell ref="F1007:G1007"/>
    <mergeCell ref="H1007:I1007"/>
    <mergeCell ref="B1027:B1029"/>
    <mergeCell ref="D1008:E1008"/>
    <mergeCell ref="A1073:A1077"/>
    <mergeCell ref="B1073:B1077"/>
    <mergeCell ref="A1078:A1081"/>
    <mergeCell ref="B1078:B1081"/>
    <mergeCell ref="J1078:J1081"/>
    <mergeCell ref="A1061:A1065"/>
    <mergeCell ref="B1061:B1065"/>
    <mergeCell ref="A1066:A1067"/>
    <mergeCell ref="B1066:B1067"/>
    <mergeCell ref="A1068:A1072"/>
    <mergeCell ref="B1068:B1072"/>
    <mergeCell ref="A1053:A1055"/>
    <mergeCell ref="B1053:B1055"/>
    <mergeCell ref="J1053:J1055"/>
    <mergeCell ref="A1056:A1060"/>
    <mergeCell ref="B1056:B1060"/>
    <mergeCell ref="C1053:C1055"/>
    <mergeCell ref="C1056:C1060"/>
    <mergeCell ref="C1061:C1065"/>
    <mergeCell ref="C1066:C1067"/>
    <mergeCell ref="C1068:C1072"/>
    <mergeCell ref="C1073:C1077"/>
    <mergeCell ref="C1078:C1081"/>
    <mergeCell ref="J1068:J1072"/>
    <mergeCell ref="J1073:J1077"/>
    <mergeCell ref="A1097:A1099"/>
    <mergeCell ref="B1097:B1099"/>
    <mergeCell ref="A1100:A1102"/>
    <mergeCell ref="B1100:B1102"/>
    <mergeCell ref="J1100:J1102"/>
    <mergeCell ref="A1103:A1104"/>
    <mergeCell ref="B1103:B1104"/>
    <mergeCell ref="A1087:A1089"/>
    <mergeCell ref="B1087:B1089"/>
    <mergeCell ref="A1090:A1093"/>
    <mergeCell ref="B1090:B1093"/>
    <mergeCell ref="A1094:A1096"/>
    <mergeCell ref="B1094:B1096"/>
    <mergeCell ref="A1082:A1083"/>
    <mergeCell ref="B1082:B1083"/>
    <mergeCell ref="J1082:J1083"/>
    <mergeCell ref="A1084:A1086"/>
    <mergeCell ref="B1084:B1086"/>
    <mergeCell ref="J1084:J1086"/>
    <mergeCell ref="C1082:C1083"/>
    <mergeCell ref="C1084:C1086"/>
    <mergeCell ref="C1087:C1089"/>
    <mergeCell ref="J1087:J1089"/>
    <mergeCell ref="J1103:J1104"/>
    <mergeCell ref="J1097:J1099"/>
    <mergeCell ref="J1094:J1096"/>
    <mergeCell ref="J1090:J1093"/>
    <mergeCell ref="C1090:C1093"/>
    <mergeCell ref="C1094:C1096"/>
    <mergeCell ref="C1097:C1099"/>
    <mergeCell ref="C1100:C1102"/>
    <mergeCell ref="A1117:A1120"/>
    <mergeCell ref="B1117:B1120"/>
    <mergeCell ref="J1117:J1120"/>
    <mergeCell ref="A1121:A1124"/>
    <mergeCell ref="B1121:B1124"/>
    <mergeCell ref="J1121:J1124"/>
    <mergeCell ref="C1117:C1120"/>
    <mergeCell ref="C1121:C1124"/>
    <mergeCell ref="A1112:A1113"/>
    <mergeCell ref="B1112:B1113"/>
    <mergeCell ref="J1112:J1113"/>
    <mergeCell ref="A1114:A1116"/>
    <mergeCell ref="B1114:B1116"/>
    <mergeCell ref="J1114:J1116"/>
    <mergeCell ref="A1105:A1106"/>
    <mergeCell ref="B1105:B1106"/>
    <mergeCell ref="B1107:B1109"/>
    <mergeCell ref="J1107:J1109"/>
    <mergeCell ref="A1108:A1109"/>
    <mergeCell ref="A1110:A1111"/>
    <mergeCell ref="B1110:B1111"/>
    <mergeCell ref="J1110:J1111"/>
    <mergeCell ref="J1105:J1106"/>
    <mergeCell ref="C1105:C1106"/>
    <mergeCell ref="C1107:C1109"/>
    <mergeCell ref="C1110:C1111"/>
    <mergeCell ref="C1112:C1113"/>
    <mergeCell ref="C1114:C1116"/>
    <mergeCell ref="A1138:A1139"/>
    <mergeCell ref="B1138:B1139"/>
    <mergeCell ref="A1140:A1141"/>
    <mergeCell ref="B1140:B1141"/>
    <mergeCell ref="A1142:A1143"/>
    <mergeCell ref="B1142:B1143"/>
    <mergeCell ref="J1142:J1143"/>
    <mergeCell ref="A1132:A1134"/>
    <mergeCell ref="B1132:B1134"/>
    <mergeCell ref="J1132:J1134"/>
    <mergeCell ref="A1135:A1137"/>
    <mergeCell ref="B1135:B1137"/>
    <mergeCell ref="J1135:J1137"/>
    <mergeCell ref="A1125:A1127"/>
    <mergeCell ref="B1125:B1127"/>
    <mergeCell ref="J1125:J1127"/>
    <mergeCell ref="A1128:A1131"/>
    <mergeCell ref="B1128:B1131"/>
    <mergeCell ref="C1125:C1127"/>
    <mergeCell ref="A1156:A1157"/>
    <mergeCell ref="B1156:B1157"/>
    <mergeCell ref="J1156:J1157"/>
    <mergeCell ref="A1158:A1159"/>
    <mergeCell ref="B1158:B1159"/>
    <mergeCell ref="J1158:J1159"/>
    <mergeCell ref="A1150:A1152"/>
    <mergeCell ref="J1150:J1152"/>
    <mergeCell ref="A1153:A1155"/>
    <mergeCell ref="B1153:B1155"/>
    <mergeCell ref="J1153:J1155"/>
    <mergeCell ref="A1145:A1146"/>
    <mergeCell ref="B1145:B1146"/>
    <mergeCell ref="J1145:J1146"/>
    <mergeCell ref="A1148:A1149"/>
    <mergeCell ref="B1148:B1149"/>
    <mergeCell ref="J1148:J1149"/>
    <mergeCell ref="A1175:A1177"/>
    <mergeCell ref="B1175:B1177"/>
    <mergeCell ref="J1175:J1177"/>
    <mergeCell ref="A1166:A1167"/>
    <mergeCell ref="B1166:B1167"/>
    <mergeCell ref="J1166:J1167"/>
    <mergeCell ref="A1168:A1170"/>
    <mergeCell ref="B1168:B1170"/>
    <mergeCell ref="J1168:J1170"/>
    <mergeCell ref="A1160:A1162"/>
    <mergeCell ref="B1160:B1162"/>
    <mergeCell ref="J1160:J1162"/>
    <mergeCell ref="A1163:A1165"/>
    <mergeCell ref="B1163:B1165"/>
    <mergeCell ref="B1171:B1174"/>
    <mergeCell ref="A1171:A1174"/>
    <mergeCell ref="C1171:C1174"/>
    <mergeCell ref="J1163:J1165"/>
    <mergeCell ref="A1190:A1191"/>
    <mergeCell ref="B1190:B1191"/>
    <mergeCell ref="J1190:J1191"/>
    <mergeCell ref="A1192:A1193"/>
    <mergeCell ref="B1192:B1193"/>
    <mergeCell ref="J1192:J1193"/>
    <mergeCell ref="A1185:A1187"/>
    <mergeCell ref="B1185:B1187"/>
    <mergeCell ref="J1185:J1187"/>
    <mergeCell ref="A1188:A1189"/>
    <mergeCell ref="B1188:B1189"/>
    <mergeCell ref="J1188:J1189"/>
    <mergeCell ref="A1178:A1179"/>
    <mergeCell ref="B1178:B1179"/>
    <mergeCell ref="J1178:J1179"/>
    <mergeCell ref="A1180:A1184"/>
    <mergeCell ref="B1180:B1184"/>
    <mergeCell ref="C1192:C1193"/>
    <mergeCell ref="C1190:C1191"/>
    <mergeCell ref="C1188:C1189"/>
    <mergeCell ref="C1185:C1187"/>
    <mergeCell ref="C1180:C1184"/>
    <mergeCell ref="J1180:J1184"/>
    <mergeCell ref="A1199:A1200"/>
    <mergeCell ref="B1199:B1200"/>
    <mergeCell ref="J1199:J1200"/>
    <mergeCell ref="A1201:A1204"/>
    <mergeCell ref="B1201:B1204"/>
    <mergeCell ref="J1201:J1204"/>
    <mergeCell ref="A1194:A1196"/>
    <mergeCell ref="B1194:B1196"/>
    <mergeCell ref="J1194:J1196"/>
    <mergeCell ref="A1197:A1198"/>
    <mergeCell ref="B1197:B1198"/>
    <mergeCell ref="J1197:J1198"/>
    <mergeCell ref="J1205:J1207"/>
    <mergeCell ref="C1194:C1196"/>
    <mergeCell ref="C1199:C1200"/>
    <mergeCell ref="C1201:C1204"/>
    <mergeCell ref="C1197:C1198"/>
    <mergeCell ref="A1210:A1211"/>
    <mergeCell ref="B1210:B1211"/>
    <mergeCell ref="J1210:J1211"/>
    <mergeCell ref="A1216:I1216"/>
    <mergeCell ref="A1217:A1218"/>
    <mergeCell ref="B1217:B1218"/>
    <mergeCell ref="C1217:C1218"/>
    <mergeCell ref="D1217:E1218"/>
    <mergeCell ref="F1217:I1217"/>
    <mergeCell ref="J1217:J1218"/>
    <mergeCell ref="H1222:I1222"/>
    <mergeCell ref="H1221:I1221"/>
    <mergeCell ref="H1220:I1220"/>
    <mergeCell ref="H1219:I1219"/>
    <mergeCell ref="H1218:I1218"/>
    <mergeCell ref="H1223:I1223"/>
    <mergeCell ref="A1205:A1207"/>
    <mergeCell ref="B1205:B1207"/>
    <mergeCell ref="A1208:A1209"/>
    <mergeCell ref="B1208:B1209"/>
    <mergeCell ref="J1208:J1209"/>
    <mergeCell ref="D1221:E1221"/>
    <mergeCell ref="F1221:G1221"/>
    <mergeCell ref="D1222:E1222"/>
    <mergeCell ref="F1222:G1222"/>
    <mergeCell ref="F1218:G1218"/>
    <mergeCell ref="D1219:E1219"/>
    <mergeCell ref="F1219:G1219"/>
    <mergeCell ref="D1220:E1220"/>
    <mergeCell ref="F1220:G1220"/>
    <mergeCell ref="D1249:E1249"/>
    <mergeCell ref="F1249:G1249"/>
    <mergeCell ref="D1250:E1250"/>
    <mergeCell ref="F1250:G1250"/>
    <mergeCell ref="D1247:E1247"/>
    <mergeCell ref="F1247:G1247"/>
    <mergeCell ref="D1248:E1248"/>
    <mergeCell ref="F1248:G1248"/>
    <mergeCell ref="D1245:E1245"/>
    <mergeCell ref="F1245:G1245"/>
    <mergeCell ref="D1246:E1246"/>
    <mergeCell ref="F1246:G1246"/>
    <mergeCell ref="D1243:E1243"/>
    <mergeCell ref="F1243:G1243"/>
    <mergeCell ref="D1244:E1244"/>
    <mergeCell ref="F1244:G1244"/>
    <mergeCell ref="D1241:E1241"/>
    <mergeCell ref="F1241:G1241"/>
    <mergeCell ref="D1242:E1242"/>
    <mergeCell ref="F1242:G1242"/>
    <mergeCell ref="F1258:G1258"/>
    <mergeCell ref="H1258:I1258"/>
    <mergeCell ref="F1259:G1259"/>
    <mergeCell ref="H1259:I1259"/>
    <mergeCell ref="F1257:G1257"/>
    <mergeCell ref="H1257:I1257"/>
    <mergeCell ref="F1255:G1255"/>
    <mergeCell ref="H1255:I1255"/>
    <mergeCell ref="F1256:G1256"/>
    <mergeCell ref="H1256:I1256"/>
    <mergeCell ref="D1253:E1253"/>
    <mergeCell ref="F1253:G1253"/>
    <mergeCell ref="D1254:E1254"/>
    <mergeCell ref="F1254:G1254"/>
    <mergeCell ref="D1251:E1251"/>
    <mergeCell ref="F1251:G1251"/>
    <mergeCell ref="D1252:E1252"/>
    <mergeCell ref="F1252:G1252"/>
    <mergeCell ref="H1254:I1254"/>
    <mergeCell ref="H1253:I1253"/>
    <mergeCell ref="H1252:I1252"/>
    <mergeCell ref="D1259:E1259"/>
    <mergeCell ref="D1258:E1258"/>
    <mergeCell ref="D1257:E1257"/>
    <mergeCell ref="D1256:E1256"/>
    <mergeCell ref="D1255:E1255"/>
    <mergeCell ref="D1260:E1260"/>
    <mergeCell ref="F1260:G1260"/>
    <mergeCell ref="D1273:E1273"/>
    <mergeCell ref="F1273:G1273"/>
    <mergeCell ref="D1270:E1270"/>
    <mergeCell ref="F1270:G1270"/>
    <mergeCell ref="D1271:E1271"/>
    <mergeCell ref="F1271:G1271"/>
    <mergeCell ref="D1268:E1268"/>
    <mergeCell ref="F1268:G1268"/>
    <mergeCell ref="D1269:E1269"/>
    <mergeCell ref="F1269:G1269"/>
    <mergeCell ref="D1266:E1266"/>
    <mergeCell ref="F1266:G1266"/>
    <mergeCell ref="D1267:E1267"/>
    <mergeCell ref="F1267:G1267"/>
    <mergeCell ref="H1260:I1260"/>
    <mergeCell ref="F1261:G1261"/>
    <mergeCell ref="H1261:I1261"/>
    <mergeCell ref="H1268:I1268"/>
    <mergeCell ref="H1267:I1267"/>
    <mergeCell ref="H1266:I1266"/>
    <mergeCell ref="H1265:I1265"/>
    <mergeCell ref="H1264:I1264"/>
    <mergeCell ref="H1263:I1263"/>
    <mergeCell ref="H1262:I1262"/>
    <mergeCell ref="D1261:E1261"/>
    <mergeCell ref="F1276:G1276"/>
    <mergeCell ref="D1277:E1277"/>
    <mergeCell ref="F1277:G1277"/>
    <mergeCell ref="D1278:E1278"/>
    <mergeCell ref="F1278:G1278"/>
    <mergeCell ref="D1279:E1279"/>
    <mergeCell ref="F1279:G1279"/>
    <mergeCell ref="D1272:E1272"/>
    <mergeCell ref="F1272:G1272"/>
    <mergeCell ref="D1264:E1264"/>
    <mergeCell ref="F1264:G1264"/>
    <mergeCell ref="D1265:E1265"/>
    <mergeCell ref="F1265:G1265"/>
    <mergeCell ref="D1262:E1262"/>
    <mergeCell ref="F1262:G1262"/>
    <mergeCell ref="D1263:E1263"/>
    <mergeCell ref="F1263:G1263"/>
    <mergeCell ref="D1274:E1274"/>
    <mergeCell ref="F1274:G1274"/>
    <mergeCell ref="H1278:I1278"/>
    <mergeCell ref="H1325:I1325"/>
    <mergeCell ref="D1280:E1280"/>
    <mergeCell ref="F1280:G1280"/>
    <mergeCell ref="D1281:E1281"/>
    <mergeCell ref="F1281:G1281"/>
    <mergeCell ref="D1282:E1282"/>
    <mergeCell ref="F1282:G1282"/>
    <mergeCell ref="D1283:E1283"/>
    <mergeCell ref="F1283:G1283"/>
    <mergeCell ref="D1284:E1284"/>
    <mergeCell ref="F1284:G1284"/>
    <mergeCell ref="D1285:E1285"/>
    <mergeCell ref="F1285:G1285"/>
    <mergeCell ref="H1285:I1285"/>
    <mergeCell ref="H1284:I1284"/>
    <mergeCell ref="H1283:I1283"/>
    <mergeCell ref="H1282:I1282"/>
    <mergeCell ref="H1281:I1281"/>
    <mergeCell ref="H1280:I1280"/>
    <mergeCell ref="F1240:G1240"/>
    <mergeCell ref="D1239:E1239"/>
    <mergeCell ref="D1275:E1275"/>
    <mergeCell ref="F1275:G1275"/>
    <mergeCell ref="D1276:E1276"/>
    <mergeCell ref="D1326:E1326"/>
    <mergeCell ref="F1326:G1326"/>
    <mergeCell ref="H1326:I1326"/>
    <mergeCell ref="D1327:E1327"/>
    <mergeCell ref="F1327:G1327"/>
    <mergeCell ref="H1327:I1327"/>
    <mergeCell ref="D1328:E1328"/>
    <mergeCell ref="F1328:G1328"/>
    <mergeCell ref="H1328:I1328"/>
    <mergeCell ref="D1289:E1289"/>
    <mergeCell ref="D1290:E1290"/>
    <mergeCell ref="A1294:J1294"/>
    <mergeCell ref="A1304:J1304"/>
    <mergeCell ref="A1310:J1310"/>
    <mergeCell ref="A1318:J1318"/>
    <mergeCell ref="A1322:I1322"/>
    <mergeCell ref="A1323:A1324"/>
    <mergeCell ref="B1323:B1324"/>
    <mergeCell ref="C1323:C1324"/>
    <mergeCell ref="D1323:E1324"/>
    <mergeCell ref="F1323:I1323"/>
    <mergeCell ref="J1323:J1324"/>
    <mergeCell ref="F1324:G1324"/>
    <mergeCell ref="H1324:I1324"/>
    <mergeCell ref="D1325:E1325"/>
    <mergeCell ref="F1325:G1325"/>
    <mergeCell ref="H1279:I1279"/>
    <mergeCell ref="F1237:G1237"/>
    <mergeCell ref="D1238:E1238"/>
    <mergeCell ref="F1238:G1238"/>
    <mergeCell ref="D1230:E1230"/>
    <mergeCell ref="F1230:G1230"/>
    <mergeCell ref="D1231:E1231"/>
    <mergeCell ref="F1231:G1231"/>
    <mergeCell ref="D1227:E1227"/>
    <mergeCell ref="F1227:G1227"/>
    <mergeCell ref="D1229:E1229"/>
    <mergeCell ref="F1229:G1229"/>
    <mergeCell ref="F1228:G1228"/>
    <mergeCell ref="D1237:E1237"/>
    <mergeCell ref="H1277:I1277"/>
    <mergeCell ref="H1276:I1276"/>
    <mergeCell ref="H1275:I1275"/>
    <mergeCell ref="H1274:I1274"/>
    <mergeCell ref="H1273:I1273"/>
    <mergeCell ref="H1272:I1272"/>
    <mergeCell ref="H1271:I1271"/>
    <mergeCell ref="H1270:I1270"/>
    <mergeCell ref="H1269:I1269"/>
    <mergeCell ref="H1251:I1251"/>
    <mergeCell ref="H1250:I1250"/>
    <mergeCell ref="H1249:I1249"/>
    <mergeCell ref="H1248:I1248"/>
    <mergeCell ref="H1247:I1247"/>
    <mergeCell ref="H1246:I1246"/>
    <mergeCell ref="F1236:G1236"/>
    <mergeCell ref="D1236:E1236"/>
    <mergeCell ref="F1239:G1239"/>
    <mergeCell ref="D1240:E1240"/>
    <mergeCell ref="H1228:I1228"/>
    <mergeCell ref="D1228:E1228"/>
    <mergeCell ref="D1225:E1225"/>
    <mergeCell ref="F1225:G1225"/>
    <mergeCell ref="D1226:E1226"/>
    <mergeCell ref="F1226:G1226"/>
    <mergeCell ref="F1008:G1008"/>
    <mergeCell ref="H1008:I1008"/>
    <mergeCell ref="D1009:E1009"/>
    <mergeCell ref="F1009:G1009"/>
    <mergeCell ref="H1009:I1009"/>
    <mergeCell ref="D1010:E1010"/>
    <mergeCell ref="F1010:G1010"/>
    <mergeCell ref="H1010:I1010"/>
    <mergeCell ref="D1006:E1006"/>
    <mergeCell ref="F1006:G1006"/>
    <mergeCell ref="H950:I950"/>
    <mergeCell ref="B86:B89"/>
    <mergeCell ref="A86:A89"/>
    <mergeCell ref="J230:J235"/>
    <mergeCell ref="A822:I822"/>
    <mergeCell ref="A582:J582"/>
    <mergeCell ref="A537:I537"/>
    <mergeCell ref="A534:J534"/>
    <mergeCell ref="H1245:I1245"/>
    <mergeCell ref="H1244:I1244"/>
    <mergeCell ref="H1243:I1243"/>
    <mergeCell ref="H1242:I1242"/>
    <mergeCell ref="H1241:I1241"/>
    <mergeCell ref="H1240:I1240"/>
    <mergeCell ref="H1239:I1239"/>
    <mergeCell ref="H1238:I1238"/>
    <mergeCell ref="H1237:I1237"/>
    <mergeCell ref="H1236:I1236"/>
    <mergeCell ref="H1235:I1235"/>
    <mergeCell ref="H1234:I1234"/>
    <mergeCell ref="H1233:I1233"/>
    <mergeCell ref="H1232:I1232"/>
    <mergeCell ref="H1231:I1231"/>
    <mergeCell ref="H1230:I1230"/>
    <mergeCell ref="H1229:I1229"/>
    <mergeCell ref="F288:G288"/>
    <mergeCell ref="H288:I288"/>
    <mergeCell ref="D288:E288"/>
    <mergeCell ref="F1235:G1235"/>
    <mergeCell ref="D1223:E1223"/>
    <mergeCell ref="F1223:G1223"/>
    <mergeCell ref="D1224:E1224"/>
    <mergeCell ref="F1224:G1224"/>
    <mergeCell ref="A1389:J1389"/>
    <mergeCell ref="A1390:J1390"/>
    <mergeCell ref="A1391:J1391"/>
    <mergeCell ref="A1392:J1392"/>
    <mergeCell ref="A1393:J1393"/>
    <mergeCell ref="A1394:J1394"/>
    <mergeCell ref="A1395:J1395"/>
    <mergeCell ref="A1396:J1396"/>
    <mergeCell ref="H329:I329"/>
    <mergeCell ref="D330:E330"/>
    <mergeCell ref="F330:G330"/>
    <mergeCell ref="H330:I330"/>
    <mergeCell ref="D331:E331"/>
    <mergeCell ref="F331:G331"/>
    <mergeCell ref="H331:I331"/>
    <mergeCell ref="A1385:J1385"/>
    <mergeCell ref="A1386:J1386"/>
    <mergeCell ref="A1387:J1387"/>
    <mergeCell ref="A1388:J1388"/>
    <mergeCell ref="J388:J391"/>
    <mergeCell ref="D329:E329"/>
    <mergeCell ref="H1227:I1227"/>
    <mergeCell ref="H1226:I1226"/>
    <mergeCell ref="H1225:I1225"/>
    <mergeCell ref="H1224:I1224"/>
    <mergeCell ref="D1232:E1232"/>
    <mergeCell ref="F1232:G1232"/>
    <mergeCell ref="D1233:E1233"/>
    <mergeCell ref="F1233:G1233"/>
    <mergeCell ref="D1234:E1234"/>
    <mergeCell ref="F1234:G1234"/>
    <mergeCell ref="D1235:E1235"/>
    <mergeCell ref="A1456:B1456"/>
    <mergeCell ref="B1465:J1465"/>
    <mergeCell ref="A1468:J1468"/>
    <mergeCell ref="A1469:B1469"/>
    <mergeCell ref="B1475:J1475"/>
    <mergeCell ref="A1478:J1478"/>
    <mergeCell ref="A1479:B1479"/>
    <mergeCell ref="B1485:J1485"/>
    <mergeCell ref="A1488:J1488"/>
    <mergeCell ref="A1489:B1489"/>
    <mergeCell ref="A1490:B1490"/>
    <mergeCell ref="A1398:J1398"/>
    <mergeCell ref="A1399:J1399"/>
    <mergeCell ref="A1400:J1400"/>
    <mergeCell ref="A1401:J1401"/>
    <mergeCell ref="A1403:J1403"/>
    <mergeCell ref="A1404:I1404"/>
    <mergeCell ref="B1409:J1409"/>
    <mergeCell ref="A1413:J1413"/>
    <mergeCell ref="A1414:J1414"/>
    <mergeCell ref="A1416:J1416"/>
    <mergeCell ref="A1417:J1417"/>
    <mergeCell ref="B1426:J1426"/>
    <mergeCell ref="A1428:J1428"/>
    <mergeCell ref="A1431:B1431"/>
    <mergeCell ref="A1411:H1411"/>
    <mergeCell ref="A1453:H1453"/>
    <mergeCell ref="A1605:J1605"/>
    <mergeCell ref="A1606:J1606"/>
    <mergeCell ref="B1613:J1613"/>
    <mergeCell ref="A1616:J1616"/>
    <mergeCell ref="A1617:J1617"/>
    <mergeCell ref="B1625:J1625"/>
    <mergeCell ref="A1628:J1628"/>
    <mergeCell ref="A1629:J1629"/>
    <mergeCell ref="B1636:J1636"/>
    <mergeCell ref="A1639:J1639"/>
    <mergeCell ref="A1500:J1500"/>
    <mergeCell ref="A1501:J1501"/>
    <mergeCell ref="B1510:J1510"/>
    <mergeCell ref="A1513:J1513"/>
    <mergeCell ref="A1514:B1514"/>
    <mergeCell ref="A1515:J1515"/>
    <mergeCell ref="B1523:J1523"/>
    <mergeCell ref="A1536:J1536"/>
    <mergeCell ref="A1538:B1538"/>
    <mergeCell ref="A1553:J1553"/>
    <mergeCell ref="A1554:B1554"/>
    <mergeCell ref="A1555:J1555"/>
    <mergeCell ref="B1562:J1562"/>
    <mergeCell ref="A1566:J1566"/>
    <mergeCell ref="A1567:B1567"/>
    <mergeCell ref="B1573:J1573"/>
    <mergeCell ref="A1576:J1576"/>
    <mergeCell ref="B1550:J1550"/>
    <mergeCell ref="A1577:J1577"/>
    <mergeCell ref="B1588:J1588"/>
    <mergeCell ref="A1592:J1592"/>
    <mergeCell ref="A1593:J1593"/>
    <mergeCell ref="B1696:J1696"/>
    <mergeCell ref="A1699:J1699"/>
    <mergeCell ref="A1700:J1700"/>
    <mergeCell ref="B1708:J1708"/>
    <mergeCell ref="A1712:J1712"/>
    <mergeCell ref="A1713:B1713"/>
    <mergeCell ref="A1640:J1640"/>
    <mergeCell ref="B1648:J1648"/>
    <mergeCell ref="A1651:J1651"/>
    <mergeCell ref="A1652:J1652"/>
    <mergeCell ref="B1657:J1657"/>
    <mergeCell ref="A1660:J1660"/>
    <mergeCell ref="A1661:J1661"/>
    <mergeCell ref="B1666:J1666"/>
    <mergeCell ref="A1669:J1669"/>
    <mergeCell ref="A1670:J1670"/>
    <mergeCell ref="B1675:J1675"/>
    <mergeCell ref="A1678:J1678"/>
    <mergeCell ref="A1679:B1679"/>
    <mergeCell ref="A1680:J1680"/>
    <mergeCell ref="B1686:J1686"/>
    <mergeCell ref="A1689:J1689"/>
    <mergeCell ref="A1690:J1690"/>
    <mergeCell ref="A1595:J1595"/>
    <mergeCell ref="A1596:J1596"/>
    <mergeCell ref="B1602:J1602"/>
    <mergeCell ref="J1049:J1052"/>
    <mergeCell ref="J1061:J1065"/>
    <mergeCell ref="J1066:J1067"/>
    <mergeCell ref="J1140:J1141"/>
    <mergeCell ref="J1138:J1139"/>
    <mergeCell ref="J1128:J1131"/>
    <mergeCell ref="B1150:B1152"/>
    <mergeCell ref="C1150:C1152"/>
    <mergeCell ref="C1148:C1149"/>
    <mergeCell ref="C1145:C1146"/>
    <mergeCell ref="C1153:C1155"/>
    <mergeCell ref="C1156:C1157"/>
    <mergeCell ref="C1158:C1159"/>
    <mergeCell ref="C1160:C1162"/>
    <mergeCell ref="C1163:C1165"/>
    <mergeCell ref="J1171:J1174"/>
    <mergeCell ref="C1175:C1177"/>
    <mergeCell ref="C1166:C1167"/>
    <mergeCell ref="C1103:C1104"/>
    <mergeCell ref="J1056:J1060"/>
    <mergeCell ref="C1049:C1052"/>
    <mergeCell ref="B1439:J1439"/>
    <mergeCell ref="B1497:J1497"/>
    <mergeCell ref="A1397:J1397"/>
    <mergeCell ref="A1442:J1442"/>
    <mergeCell ref="A1443:B1443"/>
    <mergeCell ref="A1444:J1444"/>
    <mergeCell ref="B1451:J1451"/>
    <mergeCell ref="A1455:J1455"/>
    <mergeCell ref="A1349:J1349"/>
    <mergeCell ref="A1381:J1381"/>
    <mergeCell ref="A1383:J1383"/>
    <mergeCell ref="A1384:J1384"/>
    <mergeCell ref="A1380:J1380"/>
    <mergeCell ref="A1351:J1351"/>
    <mergeCell ref="A1352:B1352"/>
    <mergeCell ref="A1353:I1353"/>
    <mergeCell ref="A1354:F1354"/>
    <mergeCell ref="A1355:I1355"/>
    <mergeCell ref="A1356:H1356"/>
    <mergeCell ref="A1358:I1358"/>
    <mergeCell ref="A1359:B1359"/>
    <mergeCell ref="A1360:H1360"/>
    <mergeCell ref="A1361:I1361"/>
    <mergeCell ref="A1362:H1362"/>
    <mergeCell ref="A1363:B1363"/>
    <mergeCell ref="A1364:F1364"/>
    <mergeCell ref="A1365:E1365"/>
    <mergeCell ref="A1366:B1366"/>
    <mergeCell ref="A1367:H1367"/>
    <mergeCell ref="A1368:I1368"/>
    <mergeCell ref="A1371:G1371"/>
    <mergeCell ref="A1373:H1373"/>
    <mergeCell ref="A1376:I1376"/>
    <mergeCell ref="A1372:I1372"/>
  </mergeCells>
  <pageMargins left="0.43307086614173229" right="0.23622047244094491" top="0.74803149606299213" bottom="0.74803149606299213" header="0.31496062992125984" footer="0"/>
  <pageSetup paperSize="9" scale="74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0</xdr:col>
                <xdr:colOff>0</xdr:colOff>
                <xdr:row>1386</xdr:row>
                <xdr:rowOff>0</xdr:rowOff>
              </from>
              <to>
                <xdr:col>1</xdr:col>
                <xdr:colOff>704850</xdr:colOff>
                <xdr:row>1387</xdr:row>
                <xdr:rowOff>57150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0</xdr:col>
                <xdr:colOff>19050</xdr:colOff>
                <xdr:row>1388</xdr:row>
                <xdr:rowOff>28575</xdr:rowOff>
              </from>
              <to>
                <xdr:col>1</xdr:col>
                <xdr:colOff>276225</xdr:colOff>
                <xdr:row>1389</xdr:row>
                <xdr:rowOff>9525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 sizeWithCells="1">
              <from>
                <xdr:col>0</xdr:col>
                <xdr:colOff>0</xdr:colOff>
                <xdr:row>1389</xdr:row>
                <xdr:rowOff>38100</xdr:rowOff>
              </from>
              <to>
                <xdr:col>1</xdr:col>
                <xdr:colOff>200025</xdr:colOff>
                <xdr:row>1390</xdr:row>
                <xdr:rowOff>57150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2" r:id="rId10">
          <objectPr defaultSize="0" autoPict="0" r:id="rId11">
            <anchor moveWithCells="1" sizeWithCells="1">
              <from>
                <xdr:col>0</xdr:col>
                <xdr:colOff>9525</xdr:colOff>
                <xdr:row>1390</xdr:row>
                <xdr:rowOff>19050</xdr:rowOff>
              </from>
              <to>
                <xdr:col>1</xdr:col>
                <xdr:colOff>552450</xdr:colOff>
                <xdr:row>1391</xdr:row>
                <xdr:rowOff>38100</xdr:rowOff>
              </to>
            </anchor>
          </objectPr>
        </oleObject>
      </mc:Choice>
      <mc:Fallback>
        <oleObject progId="Equation.3" shapeId="2052" r:id="rId10"/>
      </mc:Fallback>
    </mc:AlternateContent>
    <mc:AlternateContent xmlns:mc="http://schemas.openxmlformats.org/markup-compatibility/2006">
      <mc:Choice Requires="x14">
        <oleObject progId="Equation.3" shapeId="2053" r:id="rId12">
          <objectPr defaultSize="0" autoPict="0" r:id="rId13">
            <anchor moveWithCells="1" sizeWithCells="1">
              <from>
                <xdr:col>0</xdr:col>
                <xdr:colOff>0</xdr:colOff>
                <xdr:row>1394</xdr:row>
                <xdr:rowOff>0</xdr:rowOff>
              </from>
              <to>
                <xdr:col>1</xdr:col>
                <xdr:colOff>714375</xdr:colOff>
                <xdr:row>1395</xdr:row>
                <xdr:rowOff>47625</xdr:rowOff>
              </to>
            </anchor>
          </objectPr>
        </oleObject>
      </mc:Choice>
      <mc:Fallback>
        <oleObject progId="Equation.3" shapeId="2053" r:id="rId12"/>
      </mc:Fallback>
    </mc:AlternateContent>
    <mc:AlternateContent xmlns:mc="http://schemas.openxmlformats.org/markup-compatibility/2006">
      <mc:Choice Requires="x14">
        <oleObject progId="Equation.3" shapeId="2054" r:id="rId14">
          <objectPr defaultSize="0" autoPict="0" r:id="rId15">
            <anchor moveWithCells="1" sizeWithCells="1">
              <from>
                <xdr:col>0</xdr:col>
                <xdr:colOff>28575</xdr:colOff>
                <xdr:row>1396</xdr:row>
                <xdr:rowOff>28575</xdr:rowOff>
              </from>
              <to>
                <xdr:col>0</xdr:col>
                <xdr:colOff>209550</xdr:colOff>
                <xdr:row>1396</xdr:row>
                <xdr:rowOff>257175</xdr:rowOff>
              </to>
            </anchor>
          </objectPr>
        </oleObject>
      </mc:Choice>
      <mc:Fallback>
        <oleObject progId="Equation.3" shapeId="2054" r:id="rId14"/>
      </mc:Fallback>
    </mc:AlternateContent>
    <mc:AlternateContent xmlns:mc="http://schemas.openxmlformats.org/markup-compatibility/2006">
      <mc:Choice Requires="x14">
        <oleObject progId="Equation.3" shapeId="2055" r:id="rId16">
          <objectPr defaultSize="0" autoPict="0" r:id="rId17">
            <anchor moveWithCells="1" sizeWithCells="1">
              <from>
                <xdr:col>0</xdr:col>
                <xdr:colOff>228600</xdr:colOff>
                <xdr:row>1399</xdr:row>
                <xdr:rowOff>47625</xdr:rowOff>
              </from>
              <to>
                <xdr:col>1</xdr:col>
                <xdr:colOff>19050</xdr:colOff>
                <xdr:row>1400</xdr:row>
                <xdr:rowOff>0</xdr:rowOff>
              </to>
            </anchor>
          </objectPr>
        </oleObject>
      </mc:Choice>
      <mc:Fallback>
        <oleObject progId="Equation.3" shapeId="2055" r:id="rId16"/>
      </mc:Fallback>
    </mc:AlternateContent>
    <mc:AlternateContent xmlns:mc="http://schemas.openxmlformats.org/markup-compatibility/2006">
      <mc:Choice Requires="x14">
        <oleObject progId="Equation.3" shapeId="2056" r:id="rId18">
          <objectPr defaultSize="0" autoPict="0" r:id="rId19">
            <anchor moveWithCells="1" sizeWithCells="1">
              <from>
                <xdr:col>0</xdr:col>
                <xdr:colOff>390525</xdr:colOff>
                <xdr:row>1399</xdr:row>
                <xdr:rowOff>9525</xdr:rowOff>
              </from>
              <to>
                <xdr:col>0</xdr:col>
                <xdr:colOff>571500</xdr:colOff>
                <xdr:row>1400</xdr:row>
                <xdr:rowOff>38100</xdr:rowOff>
              </to>
            </anchor>
          </objectPr>
        </oleObject>
      </mc:Choice>
      <mc:Fallback>
        <oleObject progId="Equation.3" shapeId="2056" r:id="rId18"/>
      </mc:Fallback>
    </mc:AlternateContent>
    <mc:AlternateContent xmlns:mc="http://schemas.openxmlformats.org/markup-compatibility/2006">
      <mc:Choice Requires="x14">
        <oleObject progId="Equation.3" shapeId="2057" r:id="rId20">
          <objectPr defaultSize="0" autoPict="0" r:id="rId21">
            <anchor moveWithCells="1" sizeWithCells="1">
              <from>
                <xdr:col>0</xdr:col>
                <xdr:colOff>0</xdr:colOff>
                <xdr:row>1391</xdr:row>
                <xdr:rowOff>28575</xdr:rowOff>
              </from>
              <to>
                <xdr:col>0</xdr:col>
                <xdr:colOff>228600</xdr:colOff>
                <xdr:row>1392</xdr:row>
                <xdr:rowOff>28575</xdr:rowOff>
              </to>
            </anchor>
          </objectPr>
        </oleObject>
      </mc:Choice>
      <mc:Fallback>
        <oleObject progId="Equation.3" shapeId="2057" r:id="rId20"/>
      </mc:Fallback>
    </mc:AlternateContent>
    <mc:AlternateContent xmlns:mc="http://schemas.openxmlformats.org/markup-compatibility/2006">
      <mc:Choice Requires="x14">
        <oleObject progId="Equation.3" shapeId="2058" r:id="rId22">
          <objectPr defaultSize="0" autoPict="0" r:id="rId23">
            <anchor moveWithCells="1" sizeWithCells="1">
              <from>
                <xdr:col>0</xdr:col>
                <xdr:colOff>19050</xdr:colOff>
                <xdr:row>1395</xdr:row>
                <xdr:rowOff>28575</xdr:rowOff>
              </from>
              <to>
                <xdr:col>0</xdr:col>
                <xdr:colOff>200025</xdr:colOff>
                <xdr:row>1395</xdr:row>
                <xdr:rowOff>257175</xdr:rowOff>
              </to>
            </anchor>
          </objectPr>
        </oleObject>
      </mc:Choice>
      <mc:Fallback>
        <oleObject progId="Equation.3" shapeId="2058" r:id="rId22"/>
      </mc:Fallback>
    </mc:AlternateContent>
    <mc:AlternateContent xmlns:mc="http://schemas.openxmlformats.org/markup-compatibility/2006">
      <mc:Choice Requires="x14">
        <oleObject progId="Equation.3" shapeId="2059" r:id="rId24">
          <objectPr defaultSize="0" autoPict="0" r:id="rId25">
            <anchor moveWithCells="1" sizeWithCells="1">
              <from>
                <xdr:col>1</xdr:col>
                <xdr:colOff>0</xdr:colOff>
                <xdr:row>1407</xdr:row>
                <xdr:rowOff>0</xdr:rowOff>
              </from>
              <to>
                <xdr:col>1</xdr:col>
                <xdr:colOff>238125</xdr:colOff>
                <xdr:row>1408</xdr:row>
                <xdr:rowOff>28575</xdr:rowOff>
              </to>
            </anchor>
          </objectPr>
        </oleObject>
      </mc:Choice>
      <mc:Fallback>
        <oleObject progId="Equation.3" shapeId="2059" r:id="rId24"/>
      </mc:Fallback>
    </mc:AlternateContent>
    <mc:AlternateContent xmlns:mc="http://schemas.openxmlformats.org/markup-compatibility/2006">
      <mc:Choice Requires="x14">
        <oleObject progId="Equation.3" shapeId="2060" r:id="rId26">
          <objectPr defaultSize="0" autoPict="0" r:id="rId27">
            <anchor moveWithCells="1" sizeWithCells="1">
              <from>
                <xdr:col>1</xdr:col>
                <xdr:colOff>0</xdr:colOff>
                <xdr:row>1408</xdr:row>
                <xdr:rowOff>0</xdr:rowOff>
              </from>
              <to>
                <xdr:col>1</xdr:col>
                <xdr:colOff>352425</xdr:colOff>
                <xdr:row>1409</xdr:row>
                <xdr:rowOff>47625</xdr:rowOff>
              </to>
            </anchor>
          </objectPr>
        </oleObject>
      </mc:Choice>
      <mc:Fallback>
        <oleObject progId="Equation.3" shapeId="2060" r:id="rId26"/>
      </mc:Fallback>
    </mc:AlternateContent>
    <mc:AlternateContent xmlns:mc="http://schemas.openxmlformats.org/markup-compatibility/2006">
      <mc:Choice Requires="x14">
        <oleObject progId="Equation.3" shapeId="2061" r:id="rId28">
          <objectPr defaultSize="0" autoPict="0" r:id="rId29">
            <anchor moveWithCells="1" sizeWithCells="1">
              <from>
                <xdr:col>1</xdr:col>
                <xdr:colOff>0</xdr:colOff>
                <xdr:row>1408</xdr:row>
                <xdr:rowOff>171450</xdr:rowOff>
              </from>
              <to>
                <xdr:col>1</xdr:col>
                <xdr:colOff>180975</xdr:colOff>
                <xdr:row>1410</xdr:row>
                <xdr:rowOff>38100</xdr:rowOff>
              </to>
            </anchor>
          </objectPr>
        </oleObject>
      </mc:Choice>
      <mc:Fallback>
        <oleObject progId="Equation.3" shapeId="2061" r:id="rId28"/>
      </mc:Fallback>
    </mc:AlternateContent>
    <mc:AlternateContent xmlns:mc="http://schemas.openxmlformats.org/markup-compatibility/2006">
      <mc:Choice Requires="x14">
        <oleObject progId="Equation.3" shapeId="2063" r:id="rId30">
          <objectPr defaultSize="0" autoPict="0" r:id="rId29">
            <anchor moveWithCells="1" sizeWithCells="1">
              <from>
                <xdr:col>1</xdr:col>
                <xdr:colOff>0</xdr:colOff>
                <xdr:row>1414</xdr:row>
                <xdr:rowOff>0</xdr:rowOff>
              </from>
              <to>
                <xdr:col>1</xdr:col>
                <xdr:colOff>295275</xdr:colOff>
                <xdr:row>1414</xdr:row>
                <xdr:rowOff>28575</xdr:rowOff>
              </to>
            </anchor>
          </objectPr>
        </oleObject>
      </mc:Choice>
      <mc:Fallback>
        <oleObject progId="Equation.3" shapeId="2063" r:id="rId30"/>
      </mc:Fallback>
    </mc:AlternateContent>
    <mc:AlternateContent xmlns:mc="http://schemas.openxmlformats.org/markup-compatibility/2006">
      <mc:Choice Requires="x14">
        <oleObject progId="Equation.3" shapeId="2064" r:id="rId31">
          <objectPr defaultSize="0" autoPict="0" r:id="rId25">
            <anchor moveWithCells="1" sizeWithCells="1">
              <from>
                <xdr:col>1</xdr:col>
                <xdr:colOff>0</xdr:colOff>
                <xdr:row>1424</xdr:row>
                <xdr:rowOff>0</xdr:rowOff>
              </from>
              <to>
                <xdr:col>1</xdr:col>
                <xdr:colOff>238125</xdr:colOff>
                <xdr:row>1425</xdr:row>
                <xdr:rowOff>28575</xdr:rowOff>
              </to>
            </anchor>
          </objectPr>
        </oleObject>
      </mc:Choice>
      <mc:Fallback>
        <oleObject progId="Equation.3" shapeId="2064" r:id="rId31"/>
      </mc:Fallback>
    </mc:AlternateContent>
    <mc:AlternateContent xmlns:mc="http://schemas.openxmlformats.org/markup-compatibility/2006">
      <mc:Choice Requires="x14">
        <oleObject progId="Equation.3" shapeId="2065" r:id="rId32">
          <objectPr defaultSize="0" autoPict="0" r:id="rId27">
            <anchor moveWithCells="1" sizeWithCells="1">
              <from>
                <xdr:col>1</xdr:col>
                <xdr:colOff>0</xdr:colOff>
                <xdr:row>1425</xdr:row>
                <xdr:rowOff>0</xdr:rowOff>
              </from>
              <to>
                <xdr:col>1</xdr:col>
                <xdr:colOff>352425</xdr:colOff>
                <xdr:row>1426</xdr:row>
                <xdr:rowOff>47625</xdr:rowOff>
              </to>
            </anchor>
          </objectPr>
        </oleObject>
      </mc:Choice>
      <mc:Fallback>
        <oleObject progId="Equation.3" shapeId="2065" r:id="rId32"/>
      </mc:Fallback>
    </mc:AlternateContent>
    <mc:AlternateContent xmlns:mc="http://schemas.openxmlformats.org/markup-compatibility/2006">
      <mc:Choice Requires="x14">
        <oleObject progId="Equation.3" shapeId="2066" r:id="rId33">
          <objectPr defaultSize="0" autoPict="0" r:id="rId29">
            <anchor moveWithCells="1" sizeWithCells="1">
              <from>
                <xdr:col>1</xdr:col>
                <xdr:colOff>0</xdr:colOff>
                <xdr:row>1426</xdr:row>
                <xdr:rowOff>0</xdr:rowOff>
              </from>
              <to>
                <xdr:col>1</xdr:col>
                <xdr:colOff>295275</xdr:colOff>
                <xdr:row>1427</xdr:row>
                <xdr:rowOff>28575</xdr:rowOff>
              </to>
            </anchor>
          </objectPr>
        </oleObject>
      </mc:Choice>
      <mc:Fallback>
        <oleObject progId="Equation.3" shapeId="2066" r:id="rId33"/>
      </mc:Fallback>
    </mc:AlternateContent>
    <mc:AlternateContent xmlns:mc="http://schemas.openxmlformats.org/markup-compatibility/2006">
      <mc:Choice Requires="x14">
        <oleObject progId="Equation.3" shapeId="2067" r:id="rId34">
          <objectPr defaultSize="0" autoPict="0" r:id="rId25">
            <anchor moveWithCells="1" sizeWithCells="1">
              <from>
                <xdr:col>1</xdr:col>
                <xdr:colOff>0</xdr:colOff>
                <xdr:row>1463</xdr:row>
                <xdr:rowOff>0</xdr:rowOff>
              </from>
              <to>
                <xdr:col>1</xdr:col>
                <xdr:colOff>238125</xdr:colOff>
                <xdr:row>1464</xdr:row>
                <xdr:rowOff>28575</xdr:rowOff>
              </to>
            </anchor>
          </objectPr>
        </oleObject>
      </mc:Choice>
      <mc:Fallback>
        <oleObject progId="Equation.3" shapeId="2067" r:id="rId34"/>
      </mc:Fallback>
    </mc:AlternateContent>
    <mc:AlternateContent xmlns:mc="http://schemas.openxmlformats.org/markup-compatibility/2006">
      <mc:Choice Requires="x14">
        <oleObject progId="Equation.3" shapeId="2068" r:id="rId35">
          <objectPr defaultSize="0" autoPict="0" r:id="rId27">
            <anchor moveWithCells="1" sizeWithCells="1">
              <from>
                <xdr:col>1</xdr:col>
                <xdr:colOff>0</xdr:colOff>
                <xdr:row>1464</xdr:row>
                <xdr:rowOff>0</xdr:rowOff>
              </from>
              <to>
                <xdr:col>1</xdr:col>
                <xdr:colOff>352425</xdr:colOff>
                <xdr:row>1465</xdr:row>
                <xdr:rowOff>47625</xdr:rowOff>
              </to>
            </anchor>
          </objectPr>
        </oleObject>
      </mc:Choice>
      <mc:Fallback>
        <oleObject progId="Equation.3" shapeId="2068" r:id="rId35"/>
      </mc:Fallback>
    </mc:AlternateContent>
    <mc:AlternateContent xmlns:mc="http://schemas.openxmlformats.org/markup-compatibility/2006">
      <mc:Choice Requires="x14">
        <oleObject progId="Equation.3" shapeId="2069" r:id="rId36">
          <objectPr defaultSize="0" autoPict="0" r:id="rId29">
            <anchor moveWithCells="1" sizeWithCells="1">
              <from>
                <xdr:col>1</xdr:col>
                <xdr:colOff>0</xdr:colOff>
                <xdr:row>1465</xdr:row>
                <xdr:rowOff>0</xdr:rowOff>
              </from>
              <to>
                <xdr:col>1</xdr:col>
                <xdr:colOff>295275</xdr:colOff>
                <xdr:row>1466</xdr:row>
                <xdr:rowOff>28575</xdr:rowOff>
              </to>
            </anchor>
          </objectPr>
        </oleObject>
      </mc:Choice>
      <mc:Fallback>
        <oleObject progId="Equation.3" shapeId="2069" r:id="rId36"/>
      </mc:Fallback>
    </mc:AlternateContent>
    <mc:AlternateContent xmlns:mc="http://schemas.openxmlformats.org/markup-compatibility/2006">
      <mc:Choice Requires="x14">
        <oleObject progId="Equation.3" shapeId="2070" r:id="rId37">
          <objectPr defaultSize="0" autoPict="0" r:id="rId25">
            <anchor moveWithCells="1" sizeWithCells="1">
              <from>
                <xdr:col>1</xdr:col>
                <xdr:colOff>0</xdr:colOff>
                <xdr:row>1473</xdr:row>
                <xdr:rowOff>0</xdr:rowOff>
              </from>
              <to>
                <xdr:col>1</xdr:col>
                <xdr:colOff>238125</xdr:colOff>
                <xdr:row>1474</xdr:row>
                <xdr:rowOff>28575</xdr:rowOff>
              </to>
            </anchor>
          </objectPr>
        </oleObject>
      </mc:Choice>
      <mc:Fallback>
        <oleObject progId="Equation.3" shapeId="2070" r:id="rId37"/>
      </mc:Fallback>
    </mc:AlternateContent>
    <mc:AlternateContent xmlns:mc="http://schemas.openxmlformats.org/markup-compatibility/2006">
      <mc:Choice Requires="x14">
        <oleObject progId="Equation.3" shapeId="2071" r:id="rId38">
          <objectPr defaultSize="0" autoPict="0" r:id="rId27">
            <anchor moveWithCells="1" sizeWithCells="1">
              <from>
                <xdr:col>1</xdr:col>
                <xdr:colOff>0</xdr:colOff>
                <xdr:row>1474</xdr:row>
                <xdr:rowOff>0</xdr:rowOff>
              </from>
              <to>
                <xdr:col>1</xdr:col>
                <xdr:colOff>352425</xdr:colOff>
                <xdr:row>1475</xdr:row>
                <xdr:rowOff>47625</xdr:rowOff>
              </to>
            </anchor>
          </objectPr>
        </oleObject>
      </mc:Choice>
      <mc:Fallback>
        <oleObject progId="Equation.3" shapeId="2071" r:id="rId38"/>
      </mc:Fallback>
    </mc:AlternateContent>
    <mc:AlternateContent xmlns:mc="http://schemas.openxmlformats.org/markup-compatibility/2006">
      <mc:Choice Requires="x14">
        <oleObject progId="Equation.3" shapeId="2072" r:id="rId39">
          <objectPr defaultSize="0" autoPict="0" r:id="rId29">
            <anchor moveWithCells="1" sizeWithCells="1">
              <from>
                <xdr:col>1</xdr:col>
                <xdr:colOff>0</xdr:colOff>
                <xdr:row>1475</xdr:row>
                <xdr:rowOff>0</xdr:rowOff>
              </from>
              <to>
                <xdr:col>1</xdr:col>
                <xdr:colOff>295275</xdr:colOff>
                <xdr:row>1476</xdr:row>
                <xdr:rowOff>28575</xdr:rowOff>
              </to>
            </anchor>
          </objectPr>
        </oleObject>
      </mc:Choice>
      <mc:Fallback>
        <oleObject progId="Equation.3" shapeId="2072" r:id="rId39"/>
      </mc:Fallback>
    </mc:AlternateContent>
    <mc:AlternateContent xmlns:mc="http://schemas.openxmlformats.org/markup-compatibility/2006">
      <mc:Choice Requires="x14">
        <oleObject progId="Equation.3" shapeId="2073" r:id="rId40">
          <objectPr defaultSize="0" autoPict="0" r:id="rId25">
            <anchor moveWithCells="1" sizeWithCells="1">
              <from>
                <xdr:col>1</xdr:col>
                <xdr:colOff>0</xdr:colOff>
                <xdr:row>1477</xdr:row>
                <xdr:rowOff>0</xdr:rowOff>
              </from>
              <to>
                <xdr:col>1</xdr:col>
                <xdr:colOff>238125</xdr:colOff>
                <xdr:row>1477</xdr:row>
                <xdr:rowOff>0</xdr:rowOff>
              </to>
            </anchor>
          </objectPr>
        </oleObject>
      </mc:Choice>
      <mc:Fallback>
        <oleObject progId="Equation.3" shapeId="2073" r:id="rId40"/>
      </mc:Fallback>
    </mc:AlternateContent>
    <mc:AlternateContent xmlns:mc="http://schemas.openxmlformats.org/markup-compatibility/2006">
      <mc:Choice Requires="x14">
        <oleObject progId="Equation.3" shapeId="2074" r:id="rId41">
          <objectPr defaultSize="0" autoPict="0" r:id="rId29">
            <anchor moveWithCells="1" sizeWithCells="1">
              <from>
                <xdr:col>1</xdr:col>
                <xdr:colOff>0</xdr:colOff>
                <xdr:row>1477</xdr:row>
                <xdr:rowOff>0</xdr:rowOff>
              </from>
              <to>
                <xdr:col>1</xdr:col>
                <xdr:colOff>295275</xdr:colOff>
                <xdr:row>1477</xdr:row>
                <xdr:rowOff>0</xdr:rowOff>
              </to>
            </anchor>
          </objectPr>
        </oleObject>
      </mc:Choice>
      <mc:Fallback>
        <oleObject progId="Equation.3" shapeId="2074" r:id="rId41"/>
      </mc:Fallback>
    </mc:AlternateContent>
    <mc:AlternateContent xmlns:mc="http://schemas.openxmlformats.org/markup-compatibility/2006">
      <mc:Choice Requires="x14">
        <oleObject progId="Equation.3" shapeId="2075" r:id="rId42">
          <objectPr defaultSize="0" autoPict="0" r:id="rId25">
            <anchor moveWithCells="1" sizeWithCells="1">
              <from>
                <xdr:col>1</xdr:col>
                <xdr:colOff>0</xdr:colOff>
                <xdr:row>1477</xdr:row>
                <xdr:rowOff>0</xdr:rowOff>
              </from>
              <to>
                <xdr:col>1</xdr:col>
                <xdr:colOff>238125</xdr:colOff>
                <xdr:row>1477</xdr:row>
                <xdr:rowOff>0</xdr:rowOff>
              </to>
            </anchor>
          </objectPr>
        </oleObject>
      </mc:Choice>
      <mc:Fallback>
        <oleObject progId="Equation.3" shapeId="2075" r:id="rId42"/>
      </mc:Fallback>
    </mc:AlternateContent>
    <mc:AlternateContent xmlns:mc="http://schemas.openxmlformats.org/markup-compatibility/2006">
      <mc:Choice Requires="x14">
        <oleObject progId="Equation.3" shapeId="2076" r:id="rId43">
          <objectPr defaultSize="0" autoPict="0" r:id="rId27">
            <anchor moveWithCells="1" sizeWithCells="1">
              <from>
                <xdr:col>1</xdr:col>
                <xdr:colOff>0</xdr:colOff>
                <xdr:row>1477</xdr:row>
                <xdr:rowOff>0</xdr:rowOff>
              </from>
              <to>
                <xdr:col>1</xdr:col>
                <xdr:colOff>352425</xdr:colOff>
                <xdr:row>1477</xdr:row>
                <xdr:rowOff>0</xdr:rowOff>
              </to>
            </anchor>
          </objectPr>
        </oleObject>
      </mc:Choice>
      <mc:Fallback>
        <oleObject progId="Equation.3" shapeId="2076" r:id="rId43"/>
      </mc:Fallback>
    </mc:AlternateContent>
    <mc:AlternateContent xmlns:mc="http://schemas.openxmlformats.org/markup-compatibility/2006">
      <mc:Choice Requires="x14">
        <oleObject progId="Equation.3" shapeId="2077" r:id="rId44">
          <objectPr defaultSize="0" autoPict="0" r:id="rId25">
            <anchor moveWithCells="1" sizeWithCells="1">
              <from>
                <xdr:col>1</xdr:col>
                <xdr:colOff>0</xdr:colOff>
                <xdr:row>1483</xdr:row>
                <xdr:rowOff>0</xdr:rowOff>
              </from>
              <to>
                <xdr:col>1</xdr:col>
                <xdr:colOff>238125</xdr:colOff>
                <xdr:row>1484</xdr:row>
                <xdr:rowOff>28575</xdr:rowOff>
              </to>
            </anchor>
          </objectPr>
        </oleObject>
      </mc:Choice>
      <mc:Fallback>
        <oleObject progId="Equation.3" shapeId="2077" r:id="rId44"/>
      </mc:Fallback>
    </mc:AlternateContent>
    <mc:AlternateContent xmlns:mc="http://schemas.openxmlformats.org/markup-compatibility/2006">
      <mc:Choice Requires="x14">
        <oleObject progId="Equation.3" shapeId="2078" r:id="rId45">
          <objectPr defaultSize="0" autoPict="0" r:id="rId27">
            <anchor moveWithCells="1" sizeWithCells="1">
              <from>
                <xdr:col>1</xdr:col>
                <xdr:colOff>0</xdr:colOff>
                <xdr:row>1484</xdr:row>
                <xdr:rowOff>0</xdr:rowOff>
              </from>
              <to>
                <xdr:col>1</xdr:col>
                <xdr:colOff>352425</xdr:colOff>
                <xdr:row>1485</xdr:row>
                <xdr:rowOff>47625</xdr:rowOff>
              </to>
            </anchor>
          </objectPr>
        </oleObject>
      </mc:Choice>
      <mc:Fallback>
        <oleObject progId="Equation.3" shapeId="2078" r:id="rId45"/>
      </mc:Fallback>
    </mc:AlternateContent>
    <mc:AlternateContent xmlns:mc="http://schemas.openxmlformats.org/markup-compatibility/2006">
      <mc:Choice Requires="x14">
        <oleObject progId="Equation.3" shapeId="2079" r:id="rId46">
          <objectPr defaultSize="0" autoPict="0" r:id="rId29">
            <anchor moveWithCells="1" sizeWithCells="1">
              <from>
                <xdr:col>1</xdr:col>
                <xdr:colOff>0</xdr:colOff>
                <xdr:row>1485</xdr:row>
                <xdr:rowOff>0</xdr:rowOff>
              </from>
              <to>
                <xdr:col>1</xdr:col>
                <xdr:colOff>295275</xdr:colOff>
                <xdr:row>1486</xdr:row>
                <xdr:rowOff>28575</xdr:rowOff>
              </to>
            </anchor>
          </objectPr>
        </oleObject>
      </mc:Choice>
      <mc:Fallback>
        <oleObject progId="Equation.3" shapeId="2079" r:id="rId46"/>
      </mc:Fallback>
    </mc:AlternateContent>
    <mc:AlternateContent xmlns:mc="http://schemas.openxmlformats.org/markup-compatibility/2006">
      <mc:Choice Requires="x14">
        <oleObject progId="Equation.3" shapeId="2080" r:id="rId47">
          <objectPr defaultSize="0" autoPict="0" r:id="rId25">
            <anchor moveWithCells="1" sizeWithCells="1">
              <from>
                <xdr:col>1</xdr:col>
                <xdr:colOff>0</xdr:colOff>
                <xdr:row>1495</xdr:row>
                <xdr:rowOff>0</xdr:rowOff>
              </from>
              <to>
                <xdr:col>1</xdr:col>
                <xdr:colOff>238125</xdr:colOff>
                <xdr:row>1496</xdr:row>
                <xdr:rowOff>28575</xdr:rowOff>
              </to>
            </anchor>
          </objectPr>
        </oleObject>
      </mc:Choice>
      <mc:Fallback>
        <oleObject progId="Equation.3" shapeId="2080" r:id="rId47"/>
      </mc:Fallback>
    </mc:AlternateContent>
    <mc:AlternateContent xmlns:mc="http://schemas.openxmlformats.org/markup-compatibility/2006">
      <mc:Choice Requires="x14">
        <oleObject progId="Equation.3" shapeId="2081" r:id="rId48">
          <objectPr defaultSize="0" autoPict="0" r:id="rId27">
            <anchor moveWithCells="1" sizeWithCells="1">
              <from>
                <xdr:col>1</xdr:col>
                <xdr:colOff>0</xdr:colOff>
                <xdr:row>1496</xdr:row>
                <xdr:rowOff>0</xdr:rowOff>
              </from>
              <to>
                <xdr:col>1</xdr:col>
                <xdr:colOff>352425</xdr:colOff>
                <xdr:row>1497</xdr:row>
                <xdr:rowOff>47625</xdr:rowOff>
              </to>
            </anchor>
          </objectPr>
        </oleObject>
      </mc:Choice>
      <mc:Fallback>
        <oleObject progId="Equation.3" shapeId="2081" r:id="rId48"/>
      </mc:Fallback>
    </mc:AlternateContent>
    <mc:AlternateContent xmlns:mc="http://schemas.openxmlformats.org/markup-compatibility/2006">
      <mc:Choice Requires="x14">
        <oleObject progId="Equation.3" shapeId="2082" r:id="rId49">
          <objectPr defaultSize="0" autoPict="0" r:id="rId29">
            <anchor moveWithCells="1" sizeWithCells="1">
              <from>
                <xdr:col>1</xdr:col>
                <xdr:colOff>0</xdr:colOff>
                <xdr:row>1497</xdr:row>
                <xdr:rowOff>0</xdr:rowOff>
              </from>
              <to>
                <xdr:col>1</xdr:col>
                <xdr:colOff>295275</xdr:colOff>
                <xdr:row>1498</xdr:row>
                <xdr:rowOff>28575</xdr:rowOff>
              </to>
            </anchor>
          </objectPr>
        </oleObject>
      </mc:Choice>
      <mc:Fallback>
        <oleObject progId="Equation.3" shapeId="2082" r:id="rId49"/>
      </mc:Fallback>
    </mc:AlternateContent>
    <mc:AlternateContent xmlns:mc="http://schemas.openxmlformats.org/markup-compatibility/2006">
      <mc:Choice Requires="x14">
        <oleObject progId="Equation.3" shapeId="2083" r:id="rId50">
          <objectPr defaultSize="0" autoPict="0" r:id="rId51">
            <anchor moveWithCells="1" sizeWithCells="1">
              <from>
                <xdr:col>0</xdr:col>
                <xdr:colOff>352425</xdr:colOff>
                <xdr:row>1507</xdr:row>
                <xdr:rowOff>190500</xdr:rowOff>
              </from>
              <to>
                <xdr:col>1</xdr:col>
                <xdr:colOff>876300</xdr:colOff>
                <xdr:row>1509</xdr:row>
                <xdr:rowOff>28575</xdr:rowOff>
              </to>
            </anchor>
          </objectPr>
        </oleObject>
      </mc:Choice>
      <mc:Fallback>
        <oleObject progId="Equation.3" shapeId="2083" r:id="rId50"/>
      </mc:Fallback>
    </mc:AlternateContent>
    <mc:AlternateContent xmlns:mc="http://schemas.openxmlformats.org/markup-compatibility/2006">
      <mc:Choice Requires="x14">
        <oleObject progId="Equation.3" shapeId="2084" r:id="rId52">
          <objectPr defaultSize="0" autoPict="0" r:id="rId53">
            <anchor moveWithCells="1" sizeWithCells="1">
              <from>
                <xdr:col>0</xdr:col>
                <xdr:colOff>352425</xdr:colOff>
                <xdr:row>1508</xdr:row>
                <xdr:rowOff>190500</xdr:rowOff>
              </from>
              <to>
                <xdr:col>1</xdr:col>
                <xdr:colOff>904875</xdr:colOff>
                <xdr:row>1510</xdr:row>
                <xdr:rowOff>38100</xdr:rowOff>
              </to>
            </anchor>
          </objectPr>
        </oleObject>
      </mc:Choice>
      <mc:Fallback>
        <oleObject progId="Equation.3" shapeId="2084" r:id="rId52"/>
      </mc:Fallback>
    </mc:AlternateContent>
    <mc:AlternateContent xmlns:mc="http://schemas.openxmlformats.org/markup-compatibility/2006">
      <mc:Choice Requires="x14">
        <oleObject progId="Equation.3" shapeId="2085" r:id="rId54">
          <objectPr defaultSize="0" autoPict="0" r:id="rId25">
            <anchor moveWithCells="1" sizeWithCells="1">
              <from>
                <xdr:col>1</xdr:col>
                <xdr:colOff>0</xdr:colOff>
                <xdr:row>1571</xdr:row>
                <xdr:rowOff>0</xdr:rowOff>
              </from>
              <to>
                <xdr:col>1</xdr:col>
                <xdr:colOff>238125</xdr:colOff>
                <xdr:row>1572</xdr:row>
                <xdr:rowOff>28575</xdr:rowOff>
              </to>
            </anchor>
          </objectPr>
        </oleObject>
      </mc:Choice>
      <mc:Fallback>
        <oleObject progId="Equation.3" shapeId="2085" r:id="rId54"/>
      </mc:Fallback>
    </mc:AlternateContent>
    <mc:AlternateContent xmlns:mc="http://schemas.openxmlformats.org/markup-compatibility/2006">
      <mc:Choice Requires="x14">
        <oleObject progId="Equation.3" shapeId="2086" r:id="rId55">
          <objectPr defaultSize="0" autoPict="0" r:id="rId27">
            <anchor moveWithCells="1" sizeWithCells="1">
              <from>
                <xdr:col>1</xdr:col>
                <xdr:colOff>0</xdr:colOff>
                <xdr:row>1572</xdr:row>
                <xdr:rowOff>0</xdr:rowOff>
              </from>
              <to>
                <xdr:col>1</xdr:col>
                <xdr:colOff>352425</xdr:colOff>
                <xdr:row>1573</xdr:row>
                <xdr:rowOff>47625</xdr:rowOff>
              </to>
            </anchor>
          </objectPr>
        </oleObject>
      </mc:Choice>
      <mc:Fallback>
        <oleObject progId="Equation.3" shapeId="2086" r:id="rId55"/>
      </mc:Fallback>
    </mc:AlternateContent>
    <mc:AlternateContent xmlns:mc="http://schemas.openxmlformats.org/markup-compatibility/2006">
      <mc:Choice Requires="x14">
        <oleObject progId="Equation.3" shapeId="2087" r:id="rId56">
          <objectPr defaultSize="0" autoPict="0" r:id="rId29">
            <anchor moveWithCells="1" sizeWithCells="1">
              <from>
                <xdr:col>1</xdr:col>
                <xdr:colOff>0</xdr:colOff>
                <xdr:row>1573</xdr:row>
                <xdr:rowOff>0</xdr:rowOff>
              </from>
              <to>
                <xdr:col>1</xdr:col>
                <xdr:colOff>295275</xdr:colOff>
                <xdr:row>1574</xdr:row>
                <xdr:rowOff>28575</xdr:rowOff>
              </to>
            </anchor>
          </objectPr>
        </oleObject>
      </mc:Choice>
      <mc:Fallback>
        <oleObject progId="Equation.3" shapeId="2087" r:id="rId56"/>
      </mc:Fallback>
    </mc:AlternateContent>
    <mc:AlternateContent xmlns:mc="http://schemas.openxmlformats.org/markup-compatibility/2006">
      <mc:Choice Requires="x14">
        <oleObject progId="Equation.3" shapeId="2088" r:id="rId57">
          <objectPr defaultSize="0" autoPict="0" r:id="rId25">
            <anchor moveWithCells="1" sizeWithCells="1">
              <from>
                <xdr:col>1</xdr:col>
                <xdr:colOff>0</xdr:colOff>
                <xdr:row>1600</xdr:row>
                <xdr:rowOff>0</xdr:rowOff>
              </from>
              <to>
                <xdr:col>1</xdr:col>
                <xdr:colOff>238125</xdr:colOff>
                <xdr:row>1601</xdr:row>
                <xdr:rowOff>28575</xdr:rowOff>
              </to>
            </anchor>
          </objectPr>
        </oleObject>
      </mc:Choice>
      <mc:Fallback>
        <oleObject progId="Equation.3" shapeId="2088" r:id="rId57"/>
      </mc:Fallback>
    </mc:AlternateContent>
    <mc:AlternateContent xmlns:mc="http://schemas.openxmlformats.org/markup-compatibility/2006">
      <mc:Choice Requires="x14">
        <oleObject progId="Equation.3" shapeId="2089" r:id="rId58">
          <objectPr defaultSize="0" autoPict="0" r:id="rId29">
            <anchor moveWithCells="1" sizeWithCells="1">
              <from>
                <xdr:col>1</xdr:col>
                <xdr:colOff>0</xdr:colOff>
                <xdr:row>1602</xdr:row>
                <xdr:rowOff>0</xdr:rowOff>
              </from>
              <to>
                <xdr:col>1</xdr:col>
                <xdr:colOff>295275</xdr:colOff>
                <xdr:row>1603</xdr:row>
                <xdr:rowOff>28575</xdr:rowOff>
              </to>
            </anchor>
          </objectPr>
        </oleObject>
      </mc:Choice>
      <mc:Fallback>
        <oleObject progId="Equation.3" shapeId="2089" r:id="rId58"/>
      </mc:Fallback>
    </mc:AlternateContent>
    <mc:AlternateContent xmlns:mc="http://schemas.openxmlformats.org/markup-compatibility/2006">
      <mc:Choice Requires="x14">
        <oleObject progId="Equation.3" shapeId="2090" r:id="rId59">
          <objectPr defaultSize="0" autoPict="0" r:id="rId25">
            <anchor moveWithCells="1" sizeWithCells="1">
              <from>
                <xdr:col>1</xdr:col>
                <xdr:colOff>0</xdr:colOff>
                <xdr:row>1600</xdr:row>
                <xdr:rowOff>0</xdr:rowOff>
              </from>
              <to>
                <xdr:col>1</xdr:col>
                <xdr:colOff>238125</xdr:colOff>
                <xdr:row>1601</xdr:row>
                <xdr:rowOff>28575</xdr:rowOff>
              </to>
            </anchor>
          </objectPr>
        </oleObject>
      </mc:Choice>
      <mc:Fallback>
        <oleObject progId="Equation.3" shapeId="2090" r:id="rId59"/>
      </mc:Fallback>
    </mc:AlternateContent>
    <mc:AlternateContent xmlns:mc="http://schemas.openxmlformats.org/markup-compatibility/2006">
      <mc:Choice Requires="x14">
        <oleObject progId="Equation.3" shapeId="2091" r:id="rId60">
          <objectPr defaultSize="0" autoPict="0" r:id="rId27">
            <anchor moveWithCells="1" sizeWithCells="1">
              <from>
                <xdr:col>1</xdr:col>
                <xdr:colOff>0</xdr:colOff>
                <xdr:row>1601</xdr:row>
                <xdr:rowOff>0</xdr:rowOff>
              </from>
              <to>
                <xdr:col>1</xdr:col>
                <xdr:colOff>352425</xdr:colOff>
                <xdr:row>1602</xdr:row>
                <xdr:rowOff>47625</xdr:rowOff>
              </to>
            </anchor>
          </objectPr>
        </oleObject>
      </mc:Choice>
      <mc:Fallback>
        <oleObject progId="Equation.3" shapeId="2091" r:id="rId60"/>
      </mc:Fallback>
    </mc:AlternateContent>
    <mc:AlternateContent xmlns:mc="http://schemas.openxmlformats.org/markup-compatibility/2006">
      <mc:Choice Requires="x14">
        <oleObject progId="Equation.3" shapeId="2092" r:id="rId61">
          <objectPr defaultSize="0" autoPict="0" r:id="rId25">
            <anchor moveWithCells="1" sizeWithCells="1">
              <from>
                <xdr:col>1</xdr:col>
                <xdr:colOff>0</xdr:colOff>
                <xdr:row>1611</xdr:row>
                <xdr:rowOff>0</xdr:rowOff>
              </from>
              <to>
                <xdr:col>1</xdr:col>
                <xdr:colOff>238125</xdr:colOff>
                <xdr:row>1612</xdr:row>
                <xdr:rowOff>28575</xdr:rowOff>
              </to>
            </anchor>
          </objectPr>
        </oleObject>
      </mc:Choice>
      <mc:Fallback>
        <oleObject progId="Equation.3" shapeId="2092" r:id="rId61"/>
      </mc:Fallback>
    </mc:AlternateContent>
    <mc:AlternateContent xmlns:mc="http://schemas.openxmlformats.org/markup-compatibility/2006">
      <mc:Choice Requires="x14">
        <oleObject progId="Equation.3" shapeId="2093" r:id="rId62">
          <objectPr defaultSize="0" autoPict="0" r:id="rId29">
            <anchor moveWithCells="1" sizeWithCells="1">
              <from>
                <xdr:col>1</xdr:col>
                <xdr:colOff>0</xdr:colOff>
                <xdr:row>1613</xdr:row>
                <xdr:rowOff>0</xdr:rowOff>
              </from>
              <to>
                <xdr:col>1</xdr:col>
                <xdr:colOff>295275</xdr:colOff>
                <xdr:row>1614</xdr:row>
                <xdr:rowOff>28575</xdr:rowOff>
              </to>
            </anchor>
          </objectPr>
        </oleObject>
      </mc:Choice>
      <mc:Fallback>
        <oleObject progId="Equation.3" shapeId="2093" r:id="rId62"/>
      </mc:Fallback>
    </mc:AlternateContent>
    <mc:AlternateContent xmlns:mc="http://schemas.openxmlformats.org/markup-compatibility/2006">
      <mc:Choice Requires="x14">
        <oleObject progId="Equation.3" shapeId="2094" r:id="rId63">
          <objectPr defaultSize="0" autoPict="0" r:id="rId25">
            <anchor moveWithCells="1" sizeWithCells="1">
              <from>
                <xdr:col>1</xdr:col>
                <xdr:colOff>0</xdr:colOff>
                <xdr:row>1611</xdr:row>
                <xdr:rowOff>0</xdr:rowOff>
              </from>
              <to>
                <xdr:col>1</xdr:col>
                <xdr:colOff>238125</xdr:colOff>
                <xdr:row>1612</xdr:row>
                <xdr:rowOff>28575</xdr:rowOff>
              </to>
            </anchor>
          </objectPr>
        </oleObject>
      </mc:Choice>
      <mc:Fallback>
        <oleObject progId="Equation.3" shapeId="2094" r:id="rId63"/>
      </mc:Fallback>
    </mc:AlternateContent>
    <mc:AlternateContent xmlns:mc="http://schemas.openxmlformats.org/markup-compatibility/2006">
      <mc:Choice Requires="x14">
        <oleObject progId="Equation.3" shapeId="2095" r:id="rId64">
          <objectPr defaultSize="0" autoPict="0" r:id="rId27">
            <anchor moveWithCells="1" sizeWithCells="1">
              <from>
                <xdr:col>1</xdr:col>
                <xdr:colOff>0</xdr:colOff>
                <xdr:row>1612</xdr:row>
                <xdr:rowOff>0</xdr:rowOff>
              </from>
              <to>
                <xdr:col>1</xdr:col>
                <xdr:colOff>352425</xdr:colOff>
                <xdr:row>1613</xdr:row>
                <xdr:rowOff>47625</xdr:rowOff>
              </to>
            </anchor>
          </objectPr>
        </oleObject>
      </mc:Choice>
      <mc:Fallback>
        <oleObject progId="Equation.3" shapeId="2095" r:id="rId64"/>
      </mc:Fallback>
    </mc:AlternateContent>
    <mc:AlternateContent xmlns:mc="http://schemas.openxmlformats.org/markup-compatibility/2006">
      <mc:Choice Requires="x14">
        <oleObject progId="Equation.3" shapeId="2096" r:id="rId65">
          <objectPr defaultSize="0" autoPict="0" r:id="rId25">
            <anchor moveWithCells="1" sizeWithCells="1">
              <from>
                <xdr:col>1</xdr:col>
                <xdr:colOff>0</xdr:colOff>
                <xdr:row>1623</xdr:row>
                <xdr:rowOff>0</xdr:rowOff>
              </from>
              <to>
                <xdr:col>1</xdr:col>
                <xdr:colOff>238125</xdr:colOff>
                <xdr:row>1624</xdr:row>
                <xdr:rowOff>28575</xdr:rowOff>
              </to>
            </anchor>
          </objectPr>
        </oleObject>
      </mc:Choice>
      <mc:Fallback>
        <oleObject progId="Equation.3" shapeId="2096" r:id="rId65"/>
      </mc:Fallback>
    </mc:AlternateContent>
    <mc:AlternateContent xmlns:mc="http://schemas.openxmlformats.org/markup-compatibility/2006">
      <mc:Choice Requires="x14">
        <oleObject progId="Equation.3" shapeId="2097" r:id="rId66">
          <objectPr defaultSize="0" autoPict="0" r:id="rId29">
            <anchor moveWithCells="1" sizeWithCells="1">
              <from>
                <xdr:col>1</xdr:col>
                <xdr:colOff>0</xdr:colOff>
                <xdr:row>1625</xdr:row>
                <xdr:rowOff>0</xdr:rowOff>
              </from>
              <to>
                <xdr:col>1</xdr:col>
                <xdr:colOff>295275</xdr:colOff>
                <xdr:row>1626</xdr:row>
                <xdr:rowOff>28575</xdr:rowOff>
              </to>
            </anchor>
          </objectPr>
        </oleObject>
      </mc:Choice>
      <mc:Fallback>
        <oleObject progId="Equation.3" shapeId="2097" r:id="rId66"/>
      </mc:Fallback>
    </mc:AlternateContent>
    <mc:AlternateContent xmlns:mc="http://schemas.openxmlformats.org/markup-compatibility/2006">
      <mc:Choice Requires="x14">
        <oleObject progId="Equation.3" shapeId="2098" r:id="rId67">
          <objectPr defaultSize="0" autoPict="0" r:id="rId25">
            <anchor moveWithCells="1" sizeWithCells="1">
              <from>
                <xdr:col>1</xdr:col>
                <xdr:colOff>0</xdr:colOff>
                <xdr:row>1623</xdr:row>
                <xdr:rowOff>0</xdr:rowOff>
              </from>
              <to>
                <xdr:col>1</xdr:col>
                <xdr:colOff>238125</xdr:colOff>
                <xdr:row>1624</xdr:row>
                <xdr:rowOff>28575</xdr:rowOff>
              </to>
            </anchor>
          </objectPr>
        </oleObject>
      </mc:Choice>
      <mc:Fallback>
        <oleObject progId="Equation.3" shapeId="2098" r:id="rId67"/>
      </mc:Fallback>
    </mc:AlternateContent>
    <mc:AlternateContent xmlns:mc="http://schemas.openxmlformats.org/markup-compatibility/2006">
      <mc:Choice Requires="x14">
        <oleObject progId="Equation.3" shapeId="2099" r:id="rId68">
          <objectPr defaultSize="0" autoPict="0" r:id="rId27">
            <anchor moveWithCells="1" sizeWithCells="1">
              <from>
                <xdr:col>1</xdr:col>
                <xdr:colOff>0</xdr:colOff>
                <xdr:row>1624</xdr:row>
                <xdr:rowOff>0</xdr:rowOff>
              </from>
              <to>
                <xdr:col>1</xdr:col>
                <xdr:colOff>352425</xdr:colOff>
                <xdr:row>1625</xdr:row>
                <xdr:rowOff>47625</xdr:rowOff>
              </to>
            </anchor>
          </objectPr>
        </oleObject>
      </mc:Choice>
      <mc:Fallback>
        <oleObject progId="Equation.3" shapeId="2099" r:id="rId68"/>
      </mc:Fallback>
    </mc:AlternateContent>
    <mc:AlternateContent xmlns:mc="http://schemas.openxmlformats.org/markup-compatibility/2006">
      <mc:Choice Requires="x14">
        <oleObject progId="Equation.3" shapeId="2100" r:id="rId69">
          <objectPr defaultSize="0" autoPict="0" r:id="rId25">
            <anchor moveWithCells="1" sizeWithCells="1">
              <from>
                <xdr:col>1</xdr:col>
                <xdr:colOff>0</xdr:colOff>
                <xdr:row>1634</xdr:row>
                <xdr:rowOff>0</xdr:rowOff>
              </from>
              <to>
                <xdr:col>1</xdr:col>
                <xdr:colOff>238125</xdr:colOff>
                <xdr:row>1635</xdr:row>
                <xdr:rowOff>28575</xdr:rowOff>
              </to>
            </anchor>
          </objectPr>
        </oleObject>
      </mc:Choice>
      <mc:Fallback>
        <oleObject progId="Equation.3" shapeId="2100" r:id="rId69"/>
      </mc:Fallback>
    </mc:AlternateContent>
    <mc:AlternateContent xmlns:mc="http://schemas.openxmlformats.org/markup-compatibility/2006">
      <mc:Choice Requires="x14">
        <oleObject progId="Equation.3" shapeId="2101" r:id="rId70">
          <objectPr defaultSize="0" autoPict="0" r:id="rId29">
            <anchor moveWithCells="1" sizeWithCells="1">
              <from>
                <xdr:col>1</xdr:col>
                <xdr:colOff>0</xdr:colOff>
                <xdr:row>1636</xdr:row>
                <xdr:rowOff>0</xdr:rowOff>
              </from>
              <to>
                <xdr:col>1</xdr:col>
                <xdr:colOff>295275</xdr:colOff>
                <xdr:row>1637</xdr:row>
                <xdr:rowOff>28575</xdr:rowOff>
              </to>
            </anchor>
          </objectPr>
        </oleObject>
      </mc:Choice>
      <mc:Fallback>
        <oleObject progId="Equation.3" shapeId="2101" r:id="rId70"/>
      </mc:Fallback>
    </mc:AlternateContent>
    <mc:AlternateContent xmlns:mc="http://schemas.openxmlformats.org/markup-compatibility/2006">
      <mc:Choice Requires="x14">
        <oleObject progId="Equation.3" shapeId="2102" r:id="rId71">
          <objectPr defaultSize="0" autoPict="0" r:id="rId25">
            <anchor moveWithCells="1" sizeWithCells="1">
              <from>
                <xdr:col>1</xdr:col>
                <xdr:colOff>0</xdr:colOff>
                <xdr:row>1634</xdr:row>
                <xdr:rowOff>0</xdr:rowOff>
              </from>
              <to>
                <xdr:col>1</xdr:col>
                <xdr:colOff>238125</xdr:colOff>
                <xdr:row>1635</xdr:row>
                <xdr:rowOff>28575</xdr:rowOff>
              </to>
            </anchor>
          </objectPr>
        </oleObject>
      </mc:Choice>
      <mc:Fallback>
        <oleObject progId="Equation.3" shapeId="2102" r:id="rId71"/>
      </mc:Fallback>
    </mc:AlternateContent>
    <mc:AlternateContent xmlns:mc="http://schemas.openxmlformats.org/markup-compatibility/2006">
      <mc:Choice Requires="x14">
        <oleObject progId="Equation.3" shapeId="2103" r:id="rId72">
          <objectPr defaultSize="0" autoPict="0" r:id="rId27">
            <anchor moveWithCells="1" sizeWithCells="1">
              <from>
                <xdr:col>1</xdr:col>
                <xdr:colOff>0</xdr:colOff>
                <xdr:row>1635</xdr:row>
                <xdr:rowOff>0</xdr:rowOff>
              </from>
              <to>
                <xdr:col>1</xdr:col>
                <xdr:colOff>352425</xdr:colOff>
                <xdr:row>1636</xdr:row>
                <xdr:rowOff>47625</xdr:rowOff>
              </to>
            </anchor>
          </objectPr>
        </oleObject>
      </mc:Choice>
      <mc:Fallback>
        <oleObject progId="Equation.3" shapeId="2103" r:id="rId72"/>
      </mc:Fallback>
    </mc:AlternateContent>
    <mc:AlternateContent xmlns:mc="http://schemas.openxmlformats.org/markup-compatibility/2006">
      <mc:Choice Requires="x14">
        <oleObject progId="Equation.3" shapeId="2104" r:id="rId73">
          <objectPr defaultSize="0" autoPict="0" r:id="rId25">
            <anchor moveWithCells="1" sizeWithCells="1">
              <from>
                <xdr:col>1</xdr:col>
                <xdr:colOff>0</xdr:colOff>
                <xdr:row>1646</xdr:row>
                <xdr:rowOff>0</xdr:rowOff>
              </from>
              <to>
                <xdr:col>1</xdr:col>
                <xdr:colOff>238125</xdr:colOff>
                <xdr:row>1647</xdr:row>
                <xdr:rowOff>28575</xdr:rowOff>
              </to>
            </anchor>
          </objectPr>
        </oleObject>
      </mc:Choice>
      <mc:Fallback>
        <oleObject progId="Equation.3" shapeId="2104" r:id="rId73"/>
      </mc:Fallback>
    </mc:AlternateContent>
    <mc:AlternateContent xmlns:mc="http://schemas.openxmlformats.org/markup-compatibility/2006">
      <mc:Choice Requires="x14">
        <oleObject progId="Equation.3" shapeId="2105" r:id="rId74">
          <objectPr defaultSize="0" autoPict="0" r:id="rId29">
            <anchor moveWithCells="1" sizeWithCells="1">
              <from>
                <xdr:col>1</xdr:col>
                <xdr:colOff>0</xdr:colOff>
                <xdr:row>1648</xdr:row>
                <xdr:rowOff>0</xdr:rowOff>
              </from>
              <to>
                <xdr:col>1</xdr:col>
                <xdr:colOff>295275</xdr:colOff>
                <xdr:row>1649</xdr:row>
                <xdr:rowOff>28575</xdr:rowOff>
              </to>
            </anchor>
          </objectPr>
        </oleObject>
      </mc:Choice>
      <mc:Fallback>
        <oleObject progId="Equation.3" shapeId="2105" r:id="rId74"/>
      </mc:Fallback>
    </mc:AlternateContent>
    <mc:AlternateContent xmlns:mc="http://schemas.openxmlformats.org/markup-compatibility/2006">
      <mc:Choice Requires="x14">
        <oleObject progId="Equation.3" shapeId="2106" r:id="rId75">
          <objectPr defaultSize="0" autoPict="0" r:id="rId25">
            <anchor moveWithCells="1" sizeWithCells="1">
              <from>
                <xdr:col>1</xdr:col>
                <xdr:colOff>0</xdr:colOff>
                <xdr:row>1646</xdr:row>
                <xdr:rowOff>0</xdr:rowOff>
              </from>
              <to>
                <xdr:col>1</xdr:col>
                <xdr:colOff>238125</xdr:colOff>
                <xdr:row>1647</xdr:row>
                <xdr:rowOff>28575</xdr:rowOff>
              </to>
            </anchor>
          </objectPr>
        </oleObject>
      </mc:Choice>
      <mc:Fallback>
        <oleObject progId="Equation.3" shapeId="2106" r:id="rId75"/>
      </mc:Fallback>
    </mc:AlternateContent>
    <mc:AlternateContent xmlns:mc="http://schemas.openxmlformats.org/markup-compatibility/2006">
      <mc:Choice Requires="x14">
        <oleObject progId="Equation.3" shapeId="2107" r:id="rId76">
          <objectPr defaultSize="0" autoPict="0" r:id="rId27">
            <anchor moveWithCells="1" sizeWithCells="1">
              <from>
                <xdr:col>1</xdr:col>
                <xdr:colOff>0</xdr:colOff>
                <xdr:row>1647</xdr:row>
                <xdr:rowOff>0</xdr:rowOff>
              </from>
              <to>
                <xdr:col>1</xdr:col>
                <xdr:colOff>352425</xdr:colOff>
                <xdr:row>1648</xdr:row>
                <xdr:rowOff>47625</xdr:rowOff>
              </to>
            </anchor>
          </objectPr>
        </oleObject>
      </mc:Choice>
      <mc:Fallback>
        <oleObject progId="Equation.3" shapeId="2107" r:id="rId76"/>
      </mc:Fallback>
    </mc:AlternateContent>
    <mc:AlternateContent xmlns:mc="http://schemas.openxmlformats.org/markup-compatibility/2006">
      <mc:Choice Requires="x14">
        <oleObject progId="Equation.3" shapeId="2108" r:id="rId77">
          <objectPr defaultSize="0" autoPict="0" r:id="rId25">
            <anchor moveWithCells="1" sizeWithCells="1">
              <from>
                <xdr:col>1</xdr:col>
                <xdr:colOff>0</xdr:colOff>
                <xdr:row>1655</xdr:row>
                <xdr:rowOff>0</xdr:rowOff>
              </from>
              <to>
                <xdr:col>1</xdr:col>
                <xdr:colOff>238125</xdr:colOff>
                <xdr:row>1656</xdr:row>
                <xdr:rowOff>28575</xdr:rowOff>
              </to>
            </anchor>
          </objectPr>
        </oleObject>
      </mc:Choice>
      <mc:Fallback>
        <oleObject progId="Equation.3" shapeId="2108" r:id="rId77"/>
      </mc:Fallback>
    </mc:AlternateContent>
    <mc:AlternateContent xmlns:mc="http://schemas.openxmlformats.org/markup-compatibility/2006">
      <mc:Choice Requires="x14">
        <oleObject progId="Equation.3" shapeId="2109" r:id="rId78">
          <objectPr defaultSize="0" autoPict="0" r:id="rId29">
            <anchor moveWithCells="1" sizeWithCells="1">
              <from>
                <xdr:col>1</xdr:col>
                <xdr:colOff>0</xdr:colOff>
                <xdr:row>1657</xdr:row>
                <xdr:rowOff>0</xdr:rowOff>
              </from>
              <to>
                <xdr:col>1</xdr:col>
                <xdr:colOff>295275</xdr:colOff>
                <xdr:row>1658</xdr:row>
                <xdr:rowOff>28575</xdr:rowOff>
              </to>
            </anchor>
          </objectPr>
        </oleObject>
      </mc:Choice>
      <mc:Fallback>
        <oleObject progId="Equation.3" shapeId="2109" r:id="rId78"/>
      </mc:Fallback>
    </mc:AlternateContent>
    <mc:AlternateContent xmlns:mc="http://schemas.openxmlformats.org/markup-compatibility/2006">
      <mc:Choice Requires="x14">
        <oleObject progId="Equation.3" shapeId="2110" r:id="rId79">
          <objectPr defaultSize="0" autoPict="0" r:id="rId25">
            <anchor moveWithCells="1" sizeWithCells="1">
              <from>
                <xdr:col>1</xdr:col>
                <xdr:colOff>0</xdr:colOff>
                <xdr:row>1655</xdr:row>
                <xdr:rowOff>0</xdr:rowOff>
              </from>
              <to>
                <xdr:col>1</xdr:col>
                <xdr:colOff>238125</xdr:colOff>
                <xdr:row>1656</xdr:row>
                <xdr:rowOff>28575</xdr:rowOff>
              </to>
            </anchor>
          </objectPr>
        </oleObject>
      </mc:Choice>
      <mc:Fallback>
        <oleObject progId="Equation.3" shapeId="2110" r:id="rId79"/>
      </mc:Fallback>
    </mc:AlternateContent>
    <mc:AlternateContent xmlns:mc="http://schemas.openxmlformats.org/markup-compatibility/2006">
      <mc:Choice Requires="x14">
        <oleObject progId="Equation.3" shapeId="2111" r:id="rId80">
          <objectPr defaultSize="0" autoPict="0" r:id="rId27">
            <anchor moveWithCells="1" sizeWithCells="1">
              <from>
                <xdr:col>1</xdr:col>
                <xdr:colOff>0</xdr:colOff>
                <xdr:row>1656</xdr:row>
                <xdr:rowOff>0</xdr:rowOff>
              </from>
              <to>
                <xdr:col>1</xdr:col>
                <xdr:colOff>352425</xdr:colOff>
                <xdr:row>1657</xdr:row>
                <xdr:rowOff>47625</xdr:rowOff>
              </to>
            </anchor>
          </objectPr>
        </oleObject>
      </mc:Choice>
      <mc:Fallback>
        <oleObject progId="Equation.3" shapeId="2111" r:id="rId80"/>
      </mc:Fallback>
    </mc:AlternateContent>
    <mc:AlternateContent xmlns:mc="http://schemas.openxmlformats.org/markup-compatibility/2006">
      <mc:Choice Requires="x14">
        <oleObject progId="Equation.3" shapeId="2112" r:id="rId81">
          <objectPr defaultSize="0" autoPict="0" r:id="rId25">
            <anchor moveWithCells="1" sizeWithCells="1">
              <from>
                <xdr:col>1</xdr:col>
                <xdr:colOff>0</xdr:colOff>
                <xdr:row>1664</xdr:row>
                <xdr:rowOff>0</xdr:rowOff>
              </from>
              <to>
                <xdr:col>1</xdr:col>
                <xdr:colOff>238125</xdr:colOff>
                <xdr:row>1665</xdr:row>
                <xdr:rowOff>28575</xdr:rowOff>
              </to>
            </anchor>
          </objectPr>
        </oleObject>
      </mc:Choice>
      <mc:Fallback>
        <oleObject progId="Equation.3" shapeId="2112" r:id="rId81"/>
      </mc:Fallback>
    </mc:AlternateContent>
    <mc:AlternateContent xmlns:mc="http://schemas.openxmlformats.org/markup-compatibility/2006">
      <mc:Choice Requires="x14">
        <oleObject progId="Equation.3" shapeId="2113" r:id="rId82">
          <objectPr defaultSize="0" autoPict="0" r:id="rId29">
            <anchor moveWithCells="1" sizeWithCells="1">
              <from>
                <xdr:col>1</xdr:col>
                <xdr:colOff>0</xdr:colOff>
                <xdr:row>1666</xdr:row>
                <xdr:rowOff>0</xdr:rowOff>
              </from>
              <to>
                <xdr:col>1</xdr:col>
                <xdr:colOff>295275</xdr:colOff>
                <xdr:row>1667</xdr:row>
                <xdr:rowOff>28575</xdr:rowOff>
              </to>
            </anchor>
          </objectPr>
        </oleObject>
      </mc:Choice>
      <mc:Fallback>
        <oleObject progId="Equation.3" shapeId="2113" r:id="rId82"/>
      </mc:Fallback>
    </mc:AlternateContent>
    <mc:AlternateContent xmlns:mc="http://schemas.openxmlformats.org/markup-compatibility/2006">
      <mc:Choice Requires="x14">
        <oleObject progId="Equation.3" shapeId="2114" r:id="rId83">
          <objectPr defaultSize="0" autoPict="0" r:id="rId25">
            <anchor moveWithCells="1" sizeWithCells="1">
              <from>
                <xdr:col>1</xdr:col>
                <xdr:colOff>0</xdr:colOff>
                <xdr:row>1664</xdr:row>
                <xdr:rowOff>0</xdr:rowOff>
              </from>
              <to>
                <xdr:col>1</xdr:col>
                <xdr:colOff>238125</xdr:colOff>
                <xdr:row>1665</xdr:row>
                <xdr:rowOff>28575</xdr:rowOff>
              </to>
            </anchor>
          </objectPr>
        </oleObject>
      </mc:Choice>
      <mc:Fallback>
        <oleObject progId="Equation.3" shapeId="2114" r:id="rId83"/>
      </mc:Fallback>
    </mc:AlternateContent>
    <mc:AlternateContent xmlns:mc="http://schemas.openxmlformats.org/markup-compatibility/2006">
      <mc:Choice Requires="x14">
        <oleObject progId="Equation.3" shapeId="2115" r:id="rId84">
          <objectPr defaultSize="0" autoPict="0" r:id="rId27">
            <anchor moveWithCells="1" sizeWithCells="1">
              <from>
                <xdr:col>1</xdr:col>
                <xdr:colOff>0</xdr:colOff>
                <xdr:row>1665</xdr:row>
                <xdr:rowOff>0</xdr:rowOff>
              </from>
              <to>
                <xdr:col>1</xdr:col>
                <xdr:colOff>352425</xdr:colOff>
                <xdr:row>1666</xdr:row>
                <xdr:rowOff>47625</xdr:rowOff>
              </to>
            </anchor>
          </objectPr>
        </oleObject>
      </mc:Choice>
      <mc:Fallback>
        <oleObject progId="Equation.3" shapeId="2115" r:id="rId84"/>
      </mc:Fallback>
    </mc:AlternateContent>
    <mc:AlternateContent xmlns:mc="http://schemas.openxmlformats.org/markup-compatibility/2006">
      <mc:Choice Requires="x14">
        <oleObject progId="Equation.3" shapeId="2116" r:id="rId85">
          <objectPr defaultSize="0" autoPict="0" r:id="rId25">
            <anchor moveWithCells="1" sizeWithCells="1">
              <from>
                <xdr:col>1</xdr:col>
                <xdr:colOff>0</xdr:colOff>
                <xdr:row>1673</xdr:row>
                <xdr:rowOff>0</xdr:rowOff>
              </from>
              <to>
                <xdr:col>1</xdr:col>
                <xdr:colOff>238125</xdr:colOff>
                <xdr:row>1674</xdr:row>
                <xdr:rowOff>28575</xdr:rowOff>
              </to>
            </anchor>
          </objectPr>
        </oleObject>
      </mc:Choice>
      <mc:Fallback>
        <oleObject progId="Equation.3" shapeId="2116" r:id="rId85"/>
      </mc:Fallback>
    </mc:AlternateContent>
    <mc:AlternateContent xmlns:mc="http://schemas.openxmlformats.org/markup-compatibility/2006">
      <mc:Choice Requires="x14">
        <oleObject progId="Equation.3" shapeId="2117" r:id="rId86">
          <objectPr defaultSize="0" autoPict="0" r:id="rId29">
            <anchor moveWithCells="1" sizeWithCells="1">
              <from>
                <xdr:col>1</xdr:col>
                <xdr:colOff>0</xdr:colOff>
                <xdr:row>1675</xdr:row>
                <xdr:rowOff>0</xdr:rowOff>
              </from>
              <to>
                <xdr:col>1</xdr:col>
                <xdr:colOff>295275</xdr:colOff>
                <xdr:row>1676</xdr:row>
                <xdr:rowOff>28575</xdr:rowOff>
              </to>
            </anchor>
          </objectPr>
        </oleObject>
      </mc:Choice>
      <mc:Fallback>
        <oleObject progId="Equation.3" shapeId="2117" r:id="rId86"/>
      </mc:Fallback>
    </mc:AlternateContent>
    <mc:AlternateContent xmlns:mc="http://schemas.openxmlformats.org/markup-compatibility/2006">
      <mc:Choice Requires="x14">
        <oleObject progId="Equation.3" shapeId="2118" r:id="rId87">
          <objectPr defaultSize="0" autoPict="0" r:id="rId25">
            <anchor moveWithCells="1" sizeWithCells="1">
              <from>
                <xdr:col>1</xdr:col>
                <xdr:colOff>0</xdr:colOff>
                <xdr:row>1673</xdr:row>
                <xdr:rowOff>0</xdr:rowOff>
              </from>
              <to>
                <xdr:col>1</xdr:col>
                <xdr:colOff>238125</xdr:colOff>
                <xdr:row>1674</xdr:row>
                <xdr:rowOff>28575</xdr:rowOff>
              </to>
            </anchor>
          </objectPr>
        </oleObject>
      </mc:Choice>
      <mc:Fallback>
        <oleObject progId="Equation.3" shapeId="2118" r:id="rId87"/>
      </mc:Fallback>
    </mc:AlternateContent>
    <mc:AlternateContent xmlns:mc="http://schemas.openxmlformats.org/markup-compatibility/2006">
      <mc:Choice Requires="x14">
        <oleObject progId="Equation.3" shapeId="2119" r:id="rId88">
          <objectPr defaultSize="0" autoPict="0" r:id="rId27">
            <anchor moveWithCells="1" sizeWithCells="1">
              <from>
                <xdr:col>1</xdr:col>
                <xdr:colOff>0</xdr:colOff>
                <xdr:row>1674</xdr:row>
                <xdr:rowOff>0</xdr:rowOff>
              </from>
              <to>
                <xdr:col>1</xdr:col>
                <xdr:colOff>352425</xdr:colOff>
                <xdr:row>1675</xdr:row>
                <xdr:rowOff>47625</xdr:rowOff>
              </to>
            </anchor>
          </objectPr>
        </oleObject>
      </mc:Choice>
      <mc:Fallback>
        <oleObject progId="Equation.3" shapeId="2119" r:id="rId88"/>
      </mc:Fallback>
    </mc:AlternateContent>
    <mc:AlternateContent xmlns:mc="http://schemas.openxmlformats.org/markup-compatibility/2006">
      <mc:Choice Requires="x14">
        <oleObject progId="Equation.3" shapeId="2120" r:id="rId89">
          <objectPr defaultSize="0" autoPict="0" r:id="rId25">
            <anchor moveWithCells="1" sizeWithCells="1">
              <from>
                <xdr:col>1</xdr:col>
                <xdr:colOff>0</xdr:colOff>
                <xdr:row>1684</xdr:row>
                <xdr:rowOff>0</xdr:rowOff>
              </from>
              <to>
                <xdr:col>1</xdr:col>
                <xdr:colOff>238125</xdr:colOff>
                <xdr:row>1685</xdr:row>
                <xdr:rowOff>28575</xdr:rowOff>
              </to>
            </anchor>
          </objectPr>
        </oleObject>
      </mc:Choice>
      <mc:Fallback>
        <oleObject progId="Equation.3" shapeId="2120" r:id="rId89"/>
      </mc:Fallback>
    </mc:AlternateContent>
    <mc:AlternateContent xmlns:mc="http://schemas.openxmlformats.org/markup-compatibility/2006">
      <mc:Choice Requires="x14">
        <oleObject progId="Equation.3" shapeId="2121" r:id="rId90">
          <objectPr defaultSize="0" autoPict="0" r:id="rId29">
            <anchor moveWithCells="1" sizeWithCells="1">
              <from>
                <xdr:col>1</xdr:col>
                <xdr:colOff>0</xdr:colOff>
                <xdr:row>1686</xdr:row>
                <xdr:rowOff>0</xdr:rowOff>
              </from>
              <to>
                <xdr:col>1</xdr:col>
                <xdr:colOff>295275</xdr:colOff>
                <xdr:row>1687</xdr:row>
                <xdr:rowOff>28575</xdr:rowOff>
              </to>
            </anchor>
          </objectPr>
        </oleObject>
      </mc:Choice>
      <mc:Fallback>
        <oleObject progId="Equation.3" shapeId="2121" r:id="rId90"/>
      </mc:Fallback>
    </mc:AlternateContent>
    <mc:AlternateContent xmlns:mc="http://schemas.openxmlformats.org/markup-compatibility/2006">
      <mc:Choice Requires="x14">
        <oleObject progId="Equation.3" shapeId="2122" r:id="rId91">
          <objectPr defaultSize="0" autoPict="0" r:id="rId25">
            <anchor moveWithCells="1" sizeWithCells="1">
              <from>
                <xdr:col>1</xdr:col>
                <xdr:colOff>0</xdr:colOff>
                <xdr:row>1684</xdr:row>
                <xdr:rowOff>0</xdr:rowOff>
              </from>
              <to>
                <xdr:col>1</xdr:col>
                <xdr:colOff>238125</xdr:colOff>
                <xdr:row>1685</xdr:row>
                <xdr:rowOff>28575</xdr:rowOff>
              </to>
            </anchor>
          </objectPr>
        </oleObject>
      </mc:Choice>
      <mc:Fallback>
        <oleObject progId="Equation.3" shapeId="2122" r:id="rId91"/>
      </mc:Fallback>
    </mc:AlternateContent>
    <mc:AlternateContent xmlns:mc="http://schemas.openxmlformats.org/markup-compatibility/2006">
      <mc:Choice Requires="x14">
        <oleObject progId="Equation.3" shapeId="2123" r:id="rId92">
          <objectPr defaultSize="0" autoPict="0" r:id="rId27">
            <anchor moveWithCells="1" sizeWithCells="1">
              <from>
                <xdr:col>1</xdr:col>
                <xdr:colOff>0</xdr:colOff>
                <xdr:row>1685</xdr:row>
                <xdr:rowOff>0</xdr:rowOff>
              </from>
              <to>
                <xdr:col>1</xdr:col>
                <xdr:colOff>352425</xdr:colOff>
                <xdr:row>1686</xdr:row>
                <xdr:rowOff>47625</xdr:rowOff>
              </to>
            </anchor>
          </objectPr>
        </oleObject>
      </mc:Choice>
      <mc:Fallback>
        <oleObject progId="Equation.3" shapeId="2123" r:id="rId92"/>
      </mc:Fallback>
    </mc:AlternateContent>
    <mc:AlternateContent xmlns:mc="http://schemas.openxmlformats.org/markup-compatibility/2006">
      <mc:Choice Requires="x14">
        <oleObject progId="Equation.3" shapeId="2124" r:id="rId93">
          <objectPr defaultSize="0" autoPict="0" r:id="rId25">
            <anchor moveWithCells="1" sizeWithCells="1">
              <from>
                <xdr:col>1</xdr:col>
                <xdr:colOff>0</xdr:colOff>
                <xdr:row>1694</xdr:row>
                <xdr:rowOff>0</xdr:rowOff>
              </from>
              <to>
                <xdr:col>1</xdr:col>
                <xdr:colOff>238125</xdr:colOff>
                <xdr:row>1695</xdr:row>
                <xdr:rowOff>28575</xdr:rowOff>
              </to>
            </anchor>
          </objectPr>
        </oleObject>
      </mc:Choice>
      <mc:Fallback>
        <oleObject progId="Equation.3" shapeId="2124" r:id="rId93"/>
      </mc:Fallback>
    </mc:AlternateContent>
    <mc:AlternateContent xmlns:mc="http://schemas.openxmlformats.org/markup-compatibility/2006">
      <mc:Choice Requires="x14">
        <oleObject progId="Equation.3" shapeId="2125" r:id="rId94">
          <objectPr defaultSize="0" autoPict="0" r:id="rId29">
            <anchor moveWithCells="1" sizeWithCells="1">
              <from>
                <xdr:col>1</xdr:col>
                <xdr:colOff>0</xdr:colOff>
                <xdr:row>1696</xdr:row>
                <xdr:rowOff>0</xdr:rowOff>
              </from>
              <to>
                <xdr:col>1</xdr:col>
                <xdr:colOff>295275</xdr:colOff>
                <xdr:row>1697</xdr:row>
                <xdr:rowOff>28575</xdr:rowOff>
              </to>
            </anchor>
          </objectPr>
        </oleObject>
      </mc:Choice>
      <mc:Fallback>
        <oleObject progId="Equation.3" shapeId="2125" r:id="rId94"/>
      </mc:Fallback>
    </mc:AlternateContent>
    <mc:AlternateContent xmlns:mc="http://schemas.openxmlformats.org/markup-compatibility/2006">
      <mc:Choice Requires="x14">
        <oleObject progId="Equation.3" shapeId="2126" r:id="rId95">
          <objectPr defaultSize="0" autoPict="0" r:id="rId25">
            <anchor moveWithCells="1" sizeWithCells="1">
              <from>
                <xdr:col>1</xdr:col>
                <xdr:colOff>0</xdr:colOff>
                <xdr:row>1694</xdr:row>
                <xdr:rowOff>0</xdr:rowOff>
              </from>
              <to>
                <xdr:col>1</xdr:col>
                <xdr:colOff>238125</xdr:colOff>
                <xdr:row>1695</xdr:row>
                <xdr:rowOff>28575</xdr:rowOff>
              </to>
            </anchor>
          </objectPr>
        </oleObject>
      </mc:Choice>
      <mc:Fallback>
        <oleObject progId="Equation.3" shapeId="2126" r:id="rId95"/>
      </mc:Fallback>
    </mc:AlternateContent>
    <mc:AlternateContent xmlns:mc="http://schemas.openxmlformats.org/markup-compatibility/2006">
      <mc:Choice Requires="x14">
        <oleObject progId="Equation.3" shapeId="2127" r:id="rId96">
          <objectPr defaultSize="0" autoPict="0" r:id="rId27">
            <anchor moveWithCells="1" sizeWithCells="1">
              <from>
                <xdr:col>1</xdr:col>
                <xdr:colOff>0</xdr:colOff>
                <xdr:row>1695</xdr:row>
                <xdr:rowOff>0</xdr:rowOff>
              </from>
              <to>
                <xdr:col>1</xdr:col>
                <xdr:colOff>352425</xdr:colOff>
                <xdr:row>1696</xdr:row>
                <xdr:rowOff>47625</xdr:rowOff>
              </to>
            </anchor>
          </objectPr>
        </oleObject>
      </mc:Choice>
      <mc:Fallback>
        <oleObject progId="Equation.3" shapeId="2127" r:id="rId96"/>
      </mc:Fallback>
    </mc:AlternateContent>
    <mc:AlternateContent xmlns:mc="http://schemas.openxmlformats.org/markup-compatibility/2006">
      <mc:Choice Requires="x14">
        <oleObject progId="Equation.3" shapeId="2128" r:id="rId97">
          <objectPr defaultSize="0" autoPict="0" r:id="rId25">
            <anchor moveWithCells="1" sizeWithCells="1">
              <from>
                <xdr:col>1</xdr:col>
                <xdr:colOff>0</xdr:colOff>
                <xdr:row>1706</xdr:row>
                <xdr:rowOff>0</xdr:rowOff>
              </from>
              <to>
                <xdr:col>1</xdr:col>
                <xdr:colOff>238125</xdr:colOff>
                <xdr:row>1707</xdr:row>
                <xdr:rowOff>28575</xdr:rowOff>
              </to>
            </anchor>
          </objectPr>
        </oleObject>
      </mc:Choice>
      <mc:Fallback>
        <oleObject progId="Equation.3" shapeId="2128" r:id="rId97"/>
      </mc:Fallback>
    </mc:AlternateContent>
    <mc:AlternateContent xmlns:mc="http://schemas.openxmlformats.org/markup-compatibility/2006">
      <mc:Choice Requires="x14">
        <oleObject progId="Equation.3" shapeId="2129" r:id="rId98">
          <objectPr defaultSize="0" autoPict="0" r:id="rId29">
            <anchor moveWithCells="1" sizeWithCells="1">
              <from>
                <xdr:col>1</xdr:col>
                <xdr:colOff>0</xdr:colOff>
                <xdr:row>1708</xdr:row>
                <xdr:rowOff>0</xdr:rowOff>
              </from>
              <to>
                <xdr:col>1</xdr:col>
                <xdr:colOff>295275</xdr:colOff>
                <xdr:row>1709</xdr:row>
                <xdr:rowOff>28575</xdr:rowOff>
              </to>
            </anchor>
          </objectPr>
        </oleObject>
      </mc:Choice>
      <mc:Fallback>
        <oleObject progId="Equation.3" shapeId="2129" r:id="rId98"/>
      </mc:Fallback>
    </mc:AlternateContent>
    <mc:AlternateContent xmlns:mc="http://schemas.openxmlformats.org/markup-compatibility/2006">
      <mc:Choice Requires="x14">
        <oleObject progId="Equation.3" shapeId="2130" r:id="rId99">
          <objectPr defaultSize="0" autoPict="0" r:id="rId25">
            <anchor moveWithCells="1" sizeWithCells="1">
              <from>
                <xdr:col>1</xdr:col>
                <xdr:colOff>0</xdr:colOff>
                <xdr:row>1706</xdr:row>
                <xdr:rowOff>0</xdr:rowOff>
              </from>
              <to>
                <xdr:col>1</xdr:col>
                <xdr:colOff>238125</xdr:colOff>
                <xdr:row>1707</xdr:row>
                <xdr:rowOff>28575</xdr:rowOff>
              </to>
            </anchor>
          </objectPr>
        </oleObject>
      </mc:Choice>
      <mc:Fallback>
        <oleObject progId="Equation.3" shapeId="2130" r:id="rId99"/>
      </mc:Fallback>
    </mc:AlternateContent>
    <mc:AlternateContent xmlns:mc="http://schemas.openxmlformats.org/markup-compatibility/2006">
      <mc:Choice Requires="x14">
        <oleObject progId="Equation.3" shapeId="2131" r:id="rId100">
          <objectPr defaultSize="0" autoPict="0" r:id="rId27">
            <anchor moveWithCells="1" sizeWithCells="1">
              <from>
                <xdr:col>1</xdr:col>
                <xdr:colOff>0</xdr:colOff>
                <xdr:row>1707</xdr:row>
                <xdr:rowOff>0</xdr:rowOff>
              </from>
              <to>
                <xdr:col>1</xdr:col>
                <xdr:colOff>352425</xdr:colOff>
                <xdr:row>1708</xdr:row>
                <xdr:rowOff>47625</xdr:rowOff>
              </to>
            </anchor>
          </objectPr>
        </oleObject>
      </mc:Choice>
      <mc:Fallback>
        <oleObject progId="Equation.3" shapeId="2131" r:id="rId100"/>
      </mc:Fallback>
    </mc:AlternateContent>
    <mc:AlternateContent xmlns:mc="http://schemas.openxmlformats.org/markup-compatibility/2006">
      <mc:Choice Requires="x14">
        <oleObject progId="Equation.3" shapeId="2132" r:id="rId101">
          <objectPr defaultSize="0" autoPict="0" r:id="rId25">
            <anchor moveWithCells="1" sizeWithCells="1">
              <from>
                <xdr:col>1</xdr:col>
                <xdr:colOff>0</xdr:colOff>
                <xdr:row>1717</xdr:row>
                <xdr:rowOff>0</xdr:rowOff>
              </from>
              <to>
                <xdr:col>1</xdr:col>
                <xdr:colOff>238125</xdr:colOff>
                <xdr:row>1718</xdr:row>
                <xdr:rowOff>28575</xdr:rowOff>
              </to>
            </anchor>
          </objectPr>
        </oleObject>
      </mc:Choice>
      <mc:Fallback>
        <oleObject progId="Equation.3" shapeId="2132" r:id="rId101"/>
      </mc:Fallback>
    </mc:AlternateContent>
    <mc:AlternateContent xmlns:mc="http://schemas.openxmlformats.org/markup-compatibility/2006">
      <mc:Choice Requires="x14">
        <oleObject progId="Equation.3" shapeId="2133" r:id="rId102">
          <objectPr defaultSize="0" autoPict="0" r:id="rId29">
            <anchor moveWithCells="1" sizeWithCells="1">
              <from>
                <xdr:col>1</xdr:col>
                <xdr:colOff>0</xdr:colOff>
                <xdr:row>1719</xdr:row>
                <xdr:rowOff>0</xdr:rowOff>
              </from>
              <to>
                <xdr:col>1</xdr:col>
                <xdr:colOff>295275</xdr:colOff>
                <xdr:row>1720</xdr:row>
                <xdr:rowOff>28575</xdr:rowOff>
              </to>
            </anchor>
          </objectPr>
        </oleObject>
      </mc:Choice>
      <mc:Fallback>
        <oleObject progId="Equation.3" shapeId="2133" r:id="rId102"/>
      </mc:Fallback>
    </mc:AlternateContent>
    <mc:AlternateContent xmlns:mc="http://schemas.openxmlformats.org/markup-compatibility/2006">
      <mc:Choice Requires="x14">
        <oleObject progId="Equation.3" shapeId="2134" r:id="rId103">
          <objectPr defaultSize="0" autoPict="0" r:id="rId25">
            <anchor moveWithCells="1" sizeWithCells="1">
              <from>
                <xdr:col>1</xdr:col>
                <xdr:colOff>0</xdr:colOff>
                <xdr:row>1717</xdr:row>
                <xdr:rowOff>0</xdr:rowOff>
              </from>
              <to>
                <xdr:col>1</xdr:col>
                <xdr:colOff>238125</xdr:colOff>
                <xdr:row>1718</xdr:row>
                <xdr:rowOff>28575</xdr:rowOff>
              </to>
            </anchor>
          </objectPr>
        </oleObject>
      </mc:Choice>
      <mc:Fallback>
        <oleObject progId="Equation.3" shapeId="2134" r:id="rId103"/>
      </mc:Fallback>
    </mc:AlternateContent>
    <mc:AlternateContent xmlns:mc="http://schemas.openxmlformats.org/markup-compatibility/2006">
      <mc:Choice Requires="x14">
        <oleObject progId="Equation.3" shapeId="2135" r:id="rId104">
          <objectPr defaultSize="0" autoPict="0" r:id="rId27">
            <anchor moveWithCells="1" sizeWithCells="1">
              <from>
                <xdr:col>1</xdr:col>
                <xdr:colOff>0</xdr:colOff>
                <xdr:row>1718</xdr:row>
                <xdr:rowOff>0</xdr:rowOff>
              </from>
              <to>
                <xdr:col>1</xdr:col>
                <xdr:colOff>352425</xdr:colOff>
                <xdr:row>1719</xdr:row>
                <xdr:rowOff>47625</xdr:rowOff>
              </to>
            </anchor>
          </objectPr>
        </oleObject>
      </mc:Choice>
      <mc:Fallback>
        <oleObject progId="Equation.3" shapeId="2135" r:id="rId104"/>
      </mc:Fallback>
    </mc:AlternateContent>
    <mc:AlternateContent xmlns:mc="http://schemas.openxmlformats.org/markup-compatibility/2006">
      <mc:Choice Requires="x14">
        <oleObject progId="Equation.3" shapeId="2136" r:id="rId105">
          <objectPr defaultSize="0" autoPict="0" r:id="rId25">
            <anchor moveWithCells="1" sizeWithCells="1">
              <from>
                <xdr:col>1</xdr:col>
                <xdr:colOff>0</xdr:colOff>
                <xdr:row>1449</xdr:row>
                <xdr:rowOff>0</xdr:rowOff>
              </from>
              <to>
                <xdr:col>1</xdr:col>
                <xdr:colOff>238125</xdr:colOff>
                <xdr:row>1450</xdr:row>
                <xdr:rowOff>28575</xdr:rowOff>
              </to>
            </anchor>
          </objectPr>
        </oleObject>
      </mc:Choice>
      <mc:Fallback>
        <oleObject progId="Equation.3" shapeId="2136" r:id="rId105"/>
      </mc:Fallback>
    </mc:AlternateContent>
    <mc:AlternateContent xmlns:mc="http://schemas.openxmlformats.org/markup-compatibility/2006">
      <mc:Choice Requires="x14">
        <oleObject progId="Equation.3" shapeId="2137" r:id="rId106">
          <objectPr defaultSize="0" autoPict="0" r:id="rId29">
            <anchor moveWithCells="1" sizeWithCells="1">
              <from>
                <xdr:col>1</xdr:col>
                <xdr:colOff>76200</xdr:colOff>
                <xdr:row>1451</xdr:row>
                <xdr:rowOff>9525</xdr:rowOff>
              </from>
              <to>
                <xdr:col>1</xdr:col>
                <xdr:colOff>219075</xdr:colOff>
                <xdr:row>1452</xdr:row>
                <xdr:rowOff>28575</xdr:rowOff>
              </to>
            </anchor>
          </objectPr>
        </oleObject>
      </mc:Choice>
      <mc:Fallback>
        <oleObject progId="Equation.3" shapeId="2137" r:id="rId106"/>
      </mc:Fallback>
    </mc:AlternateContent>
    <mc:AlternateContent xmlns:mc="http://schemas.openxmlformats.org/markup-compatibility/2006">
      <mc:Choice Requires="x14">
        <oleObject progId="Equation.3" shapeId="2138" r:id="rId107">
          <objectPr defaultSize="0" autoPict="0" r:id="rId25">
            <anchor moveWithCells="1" sizeWithCells="1">
              <from>
                <xdr:col>1</xdr:col>
                <xdr:colOff>0</xdr:colOff>
                <xdr:row>1449</xdr:row>
                <xdr:rowOff>0</xdr:rowOff>
              </from>
              <to>
                <xdr:col>1</xdr:col>
                <xdr:colOff>238125</xdr:colOff>
                <xdr:row>1450</xdr:row>
                <xdr:rowOff>28575</xdr:rowOff>
              </to>
            </anchor>
          </objectPr>
        </oleObject>
      </mc:Choice>
      <mc:Fallback>
        <oleObject progId="Equation.3" shapeId="2138" r:id="rId107"/>
      </mc:Fallback>
    </mc:AlternateContent>
    <mc:AlternateContent xmlns:mc="http://schemas.openxmlformats.org/markup-compatibility/2006">
      <mc:Choice Requires="x14">
        <oleObject progId="Equation.3" shapeId="2139" r:id="rId108">
          <objectPr defaultSize="0" autoPict="0" r:id="rId27">
            <anchor moveWithCells="1" sizeWithCells="1">
              <from>
                <xdr:col>1</xdr:col>
                <xdr:colOff>0</xdr:colOff>
                <xdr:row>1450</xdr:row>
                <xdr:rowOff>0</xdr:rowOff>
              </from>
              <to>
                <xdr:col>1</xdr:col>
                <xdr:colOff>352425</xdr:colOff>
                <xdr:row>1451</xdr:row>
                <xdr:rowOff>47625</xdr:rowOff>
              </to>
            </anchor>
          </objectPr>
        </oleObject>
      </mc:Choice>
      <mc:Fallback>
        <oleObject progId="Equation.3" shapeId="2139" r:id="rId108"/>
      </mc:Fallback>
    </mc:AlternateContent>
    <mc:AlternateContent xmlns:mc="http://schemas.openxmlformats.org/markup-compatibility/2006">
      <mc:Choice Requires="x14">
        <oleObject progId="Equation.3" shapeId="2140" r:id="rId109">
          <objectPr defaultSize="0" autoPict="0" r:id="rId25">
            <anchor moveWithCells="1" sizeWithCells="1">
              <from>
                <xdr:col>1</xdr:col>
                <xdr:colOff>0</xdr:colOff>
                <xdr:row>1508</xdr:row>
                <xdr:rowOff>0</xdr:rowOff>
              </from>
              <to>
                <xdr:col>1</xdr:col>
                <xdr:colOff>238125</xdr:colOff>
                <xdr:row>1509</xdr:row>
                <xdr:rowOff>28575</xdr:rowOff>
              </to>
            </anchor>
          </objectPr>
        </oleObject>
      </mc:Choice>
      <mc:Fallback>
        <oleObject progId="Equation.3" shapeId="2140" r:id="rId109"/>
      </mc:Fallback>
    </mc:AlternateContent>
    <mc:AlternateContent xmlns:mc="http://schemas.openxmlformats.org/markup-compatibility/2006">
      <mc:Choice Requires="x14">
        <oleObject progId="Equation.3" shapeId="2141" r:id="rId110">
          <objectPr defaultSize="0" autoPict="0" r:id="rId29">
            <anchor moveWithCells="1" sizeWithCells="1">
              <from>
                <xdr:col>1</xdr:col>
                <xdr:colOff>0</xdr:colOff>
                <xdr:row>1510</xdr:row>
                <xdr:rowOff>0</xdr:rowOff>
              </from>
              <to>
                <xdr:col>1</xdr:col>
                <xdr:colOff>295275</xdr:colOff>
                <xdr:row>1511</xdr:row>
                <xdr:rowOff>28575</xdr:rowOff>
              </to>
            </anchor>
          </objectPr>
        </oleObject>
      </mc:Choice>
      <mc:Fallback>
        <oleObject progId="Equation.3" shapeId="2141" r:id="rId110"/>
      </mc:Fallback>
    </mc:AlternateContent>
    <mc:AlternateContent xmlns:mc="http://schemas.openxmlformats.org/markup-compatibility/2006">
      <mc:Choice Requires="x14">
        <oleObject progId="Equation.3" shapeId="2142" r:id="rId111">
          <objectPr defaultSize="0" autoPict="0" r:id="rId25">
            <anchor moveWithCells="1" sizeWithCells="1">
              <from>
                <xdr:col>1</xdr:col>
                <xdr:colOff>0</xdr:colOff>
                <xdr:row>1508</xdr:row>
                <xdr:rowOff>0</xdr:rowOff>
              </from>
              <to>
                <xdr:col>1</xdr:col>
                <xdr:colOff>238125</xdr:colOff>
                <xdr:row>1509</xdr:row>
                <xdr:rowOff>28575</xdr:rowOff>
              </to>
            </anchor>
          </objectPr>
        </oleObject>
      </mc:Choice>
      <mc:Fallback>
        <oleObject progId="Equation.3" shapeId="2142" r:id="rId111"/>
      </mc:Fallback>
    </mc:AlternateContent>
    <mc:AlternateContent xmlns:mc="http://schemas.openxmlformats.org/markup-compatibility/2006">
      <mc:Choice Requires="x14">
        <oleObject progId="Equation.3" shapeId="2143" r:id="rId112">
          <objectPr defaultSize="0" autoPict="0" r:id="rId27">
            <anchor moveWithCells="1" sizeWithCells="1">
              <from>
                <xdr:col>1</xdr:col>
                <xdr:colOff>0</xdr:colOff>
                <xdr:row>1509</xdr:row>
                <xdr:rowOff>0</xdr:rowOff>
              </from>
              <to>
                <xdr:col>1</xdr:col>
                <xdr:colOff>352425</xdr:colOff>
                <xdr:row>1510</xdr:row>
                <xdr:rowOff>47625</xdr:rowOff>
              </to>
            </anchor>
          </objectPr>
        </oleObject>
      </mc:Choice>
      <mc:Fallback>
        <oleObject progId="Equation.3" shapeId="2143" r:id="rId112"/>
      </mc:Fallback>
    </mc:AlternateContent>
    <mc:AlternateContent xmlns:mc="http://schemas.openxmlformats.org/markup-compatibility/2006">
      <mc:Choice Requires="x14">
        <oleObject progId="Equation.3" shapeId="2144" r:id="rId113">
          <objectPr defaultSize="0" autoPict="0" r:id="rId114">
            <anchor moveWithCells="1" sizeWithCells="1">
              <from>
                <xdr:col>0</xdr:col>
                <xdr:colOff>0</xdr:colOff>
                <xdr:row>1397</xdr:row>
                <xdr:rowOff>171450</xdr:rowOff>
              </from>
              <to>
                <xdr:col>0</xdr:col>
                <xdr:colOff>190500</xdr:colOff>
                <xdr:row>1399</xdr:row>
                <xdr:rowOff>19050</xdr:rowOff>
              </to>
            </anchor>
          </objectPr>
        </oleObject>
      </mc:Choice>
      <mc:Fallback>
        <oleObject progId="Equation.3" shapeId="2144" r:id="rId113"/>
      </mc:Fallback>
    </mc:AlternateContent>
    <mc:AlternateContent xmlns:mc="http://schemas.openxmlformats.org/markup-compatibility/2006">
      <mc:Choice Requires="x14">
        <oleObject progId="Equation.3" shapeId="2145" r:id="rId115">
          <objectPr defaultSize="0" autoPict="0" r:id="rId114">
            <anchor moveWithCells="1" sizeWithCells="1">
              <from>
                <xdr:col>0</xdr:col>
                <xdr:colOff>0</xdr:colOff>
                <xdr:row>1399</xdr:row>
                <xdr:rowOff>152400</xdr:rowOff>
              </from>
              <to>
                <xdr:col>0</xdr:col>
                <xdr:colOff>200025</xdr:colOff>
                <xdr:row>1401</xdr:row>
                <xdr:rowOff>28575</xdr:rowOff>
              </to>
            </anchor>
          </objectPr>
        </oleObject>
      </mc:Choice>
      <mc:Fallback>
        <oleObject progId="Equation.3" shapeId="2145" r:id="rId115"/>
      </mc:Fallback>
    </mc:AlternateContent>
    <mc:AlternateContent xmlns:mc="http://schemas.openxmlformats.org/markup-compatibility/2006">
      <mc:Choice Requires="x14">
        <oleObject progId="Equation.3" shapeId="2148" r:id="rId116">
          <objectPr defaultSize="0" autoPict="0" r:id="rId25">
            <anchor moveWithCells="1" sizeWithCells="1">
              <from>
                <xdr:col>1</xdr:col>
                <xdr:colOff>0</xdr:colOff>
                <xdr:row>1521</xdr:row>
                <xdr:rowOff>0</xdr:rowOff>
              </from>
              <to>
                <xdr:col>1</xdr:col>
                <xdr:colOff>238125</xdr:colOff>
                <xdr:row>1522</xdr:row>
                <xdr:rowOff>28575</xdr:rowOff>
              </to>
            </anchor>
          </objectPr>
        </oleObject>
      </mc:Choice>
      <mc:Fallback>
        <oleObject progId="Equation.3" shapeId="2148" r:id="rId116"/>
      </mc:Fallback>
    </mc:AlternateContent>
    <mc:AlternateContent xmlns:mc="http://schemas.openxmlformats.org/markup-compatibility/2006">
      <mc:Choice Requires="x14">
        <oleObject progId="Equation.3" shapeId="2149" r:id="rId117">
          <objectPr defaultSize="0" autoPict="0" r:id="rId29">
            <anchor moveWithCells="1" sizeWithCells="1">
              <from>
                <xdr:col>1</xdr:col>
                <xdr:colOff>0</xdr:colOff>
                <xdr:row>1523</xdr:row>
                <xdr:rowOff>0</xdr:rowOff>
              </from>
              <to>
                <xdr:col>1</xdr:col>
                <xdr:colOff>295275</xdr:colOff>
                <xdr:row>1524</xdr:row>
                <xdr:rowOff>28575</xdr:rowOff>
              </to>
            </anchor>
          </objectPr>
        </oleObject>
      </mc:Choice>
      <mc:Fallback>
        <oleObject progId="Equation.3" shapeId="2149" r:id="rId117"/>
      </mc:Fallback>
    </mc:AlternateContent>
    <mc:AlternateContent xmlns:mc="http://schemas.openxmlformats.org/markup-compatibility/2006">
      <mc:Choice Requires="x14">
        <oleObject progId="Equation.3" shapeId="2150" r:id="rId118">
          <objectPr defaultSize="0" autoPict="0" r:id="rId25">
            <anchor moveWithCells="1" sizeWithCells="1">
              <from>
                <xdr:col>1</xdr:col>
                <xdr:colOff>0</xdr:colOff>
                <xdr:row>1521</xdr:row>
                <xdr:rowOff>0</xdr:rowOff>
              </from>
              <to>
                <xdr:col>1</xdr:col>
                <xdr:colOff>238125</xdr:colOff>
                <xdr:row>1522</xdr:row>
                <xdr:rowOff>28575</xdr:rowOff>
              </to>
            </anchor>
          </objectPr>
        </oleObject>
      </mc:Choice>
      <mc:Fallback>
        <oleObject progId="Equation.3" shapeId="2150" r:id="rId118"/>
      </mc:Fallback>
    </mc:AlternateContent>
    <mc:AlternateContent xmlns:mc="http://schemas.openxmlformats.org/markup-compatibility/2006">
      <mc:Choice Requires="x14">
        <oleObject progId="Equation.3" shapeId="2151" r:id="rId119">
          <objectPr defaultSize="0" autoPict="0" r:id="rId27">
            <anchor moveWithCells="1" sizeWithCells="1">
              <from>
                <xdr:col>1</xdr:col>
                <xdr:colOff>0</xdr:colOff>
                <xdr:row>1522</xdr:row>
                <xdr:rowOff>0</xdr:rowOff>
              </from>
              <to>
                <xdr:col>1</xdr:col>
                <xdr:colOff>352425</xdr:colOff>
                <xdr:row>1523</xdr:row>
                <xdr:rowOff>47625</xdr:rowOff>
              </to>
            </anchor>
          </objectPr>
        </oleObject>
      </mc:Choice>
      <mc:Fallback>
        <oleObject progId="Equation.3" shapeId="2151" r:id="rId119"/>
      </mc:Fallback>
    </mc:AlternateContent>
    <mc:AlternateContent xmlns:mc="http://schemas.openxmlformats.org/markup-compatibility/2006">
      <mc:Choice Requires="x14">
        <oleObject progId="Equation.3" shapeId="2152" r:id="rId120">
          <objectPr defaultSize="0" autoPict="0" r:id="rId25">
            <anchor moveWithCells="1" sizeWithCells="1">
              <from>
                <xdr:col>1</xdr:col>
                <xdr:colOff>0</xdr:colOff>
                <xdr:row>1560</xdr:row>
                <xdr:rowOff>0</xdr:rowOff>
              </from>
              <to>
                <xdr:col>1</xdr:col>
                <xdr:colOff>238125</xdr:colOff>
                <xdr:row>1561</xdr:row>
                <xdr:rowOff>28575</xdr:rowOff>
              </to>
            </anchor>
          </objectPr>
        </oleObject>
      </mc:Choice>
      <mc:Fallback>
        <oleObject progId="Equation.3" shapeId="2152" r:id="rId120"/>
      </mc:Fallback>
    </mc:AlternateContent>
    <mc:AlternateContent xmlns:mc="http://schemas.openxmlformats.org/markup-compatibility/2006">
      <mc:Choice Requires="x14">
        <oleObject progId="Equation.3" shapeId="2153" r:id="rId121">
          <objectPr defaultSize="0" autoPict="0" r:id="rId29">
            <anchor moveWithCells="1" sizeWithCells="1">
              <from>
                <xdr:col>1</xdr:col>
                <xdr:colOff>0</xdr:colOff>
                <xdr:row>1562</xdr:row>
                <xdr:rowOff>0</xdr:rowOff>
              </from>
              <to>
                <xdr:col>1</xdr:col>
                <xdr:colOff>295275</xdr:colOff>
                <xdr:row>1563</xdr:row>
                <xdr:rowOff>28575</xdr:rowOff>
              </to>
            </anchor>
          </objectPr>
        </oleObject>
      </mc:Choice>
      <mc:Fallback>
        <oleObject progId="Equation.3" shapeId="2153" r:id="rId121"/>
      </mc:Fallback>
    </mc:AlternateContent>
    <mc:AlternateContent xmlns:mc="http://schemas.openxmlformats.org/markup-compatibility/2006">
      <mc:Choice Requires="x14">
        <oleObject progId="Equation.3" shapeId="2154" r:id="rId122">
          <objectPr defaultSize="0" autoPict="0" r:id="rId25">
            <anchor moveWithCells="1" sizeWithCells="1">
              <from>
                <xdr:col>1</xdr:col>
                <xdr:colOff>0</xdr:colOff>
                <xdr:row>1560</xdr:row>
                <xdr:rowOff>0</xdr:rowOff>
              </from>
              <to>
                <xdr:col>1</xdr:col>
                <xdr:colOff>238125</xdr:colOff>
                <xdr:row>1561</xdr:row>
                <xdr:rowOff>28575</xdr:rowOff>
              </to>
            </anchor>
          </objectPr>
        </oleObject>
      </mc:Choice>
      <mc:Fallback>
        <oleObject progId="Equation.3" shapeId="2154" r:id="rId122"/>
      </mc:Fallback>
    </mc:AlternateContent>
    <mc:AlternateContent xmlns:mc="http://schemas.openxmlformats.org/markup-compatibility/2006">
      <mc:Choice Requires="x14">
        <oleObject progId="Equation.3" shapeId="2155" r:id="rId123">
          <objectPr defaultSize="0" autoPict="0" r:id="rId27">
            <anchor moveWithCells="1" sizeWithCells="1">
              <from>
                <xdr:col>1</xdr:col>
                <xdr:colOff>0</xdr:colOff>
                <xdr:row>1561</xdr:row>
                <xdr:rowOff>0</xdr:rowOff>
              </from>
              <to>
                <xdr:col>1</xdr:col>
                <xdr:colOff>352425</xdr:colOff>
                <xdr:row>1562</xdr:row>
                <xdr:rowOff>47625</xdr:rowOff>
              </to>
            </anchor>
          </objectPr>
        </oleObject>
      </mc:Choice>
      <mc:Fallback>
        <oleObject progId="Equation.3" shapeId="2155" r:id="rId123"/>
      </mc:Fallback>
    </mc:AlternateContent>
    <mc:AlternateContent xmlns:mc="http://schemas.openxmlformats.org/markup-compatibility/2006">
      <mc:Choice Requires="x14">
        <oleObject progId="Equation.3" shapeId="2156" r:id="rId124">
          <objectPr defaultSize="0" autoPict="0" r:id="rId51">
            <anchor moveWithCells="1" sizeWithCells="1">
              <from>
                <xdr:col>0</xdr:col>
                <xdr:colOff>352425</xdr:colOff>
                <xdr:row>1585</xdr:row>
                <xdr:rowOff>190500</xdr:rowOff>
              </from>
              <to>
                <xdr:col>1</xdr:col>
                <xdr:colOff>876300</xdr:colOff>
                <xdr:row>1587</xdr:row>
                <xdr:rowOff>28575</xdr:rowOff>
              </to>
            </anchor>
          </objectPr>
        </oleObject>
      </mc:Choice>
      <mc:Fallback>
        <oleObject progId="Equation.3" shapeId="2156" r:id="rId124"/>
      </mc:Fallback>
    </mc:AlternateContent>
    <mc:AlternateContent xmlns:mc="http://schemas.openxmlformats.org/markup-compatibility/2006">
      <mc:Choice Requires="x14">
        <oleObject progId="Equation.3" shapeId="2157" r:id="rId125">
          <objectPr defaultSize="0" autoPict="0" r:id="rId53">
            <anchor moveWithCells="1" sizeWithCells="1">
              <from>
                <xdr:col>0</xdr:col>
                <xdr:colOff>352425</xdr:colOff>
                <xdr:row>1586</xdr:row>
                <xdr:rowOff>190500</xdr:rowOff>
              </from>
              <to>
                <xdr:col>1</xdr:col>
                <xdr:colOff>904875</xdr:colOff>
                <xdr:row>1588</xdr:row>
                <xdr:rowOff>38100</xdr:rowOff>
              </to>
            </anchor>
          </objectPr>
        </oleObject>
      </mc:Choice>
      <mc:Fallback>
        <oleObject progId="Equation.3" shapeId="2157" r:id="rId125"/>
      </mc:Fallback>
    </mc:AlternateContent>
    <mc:AlternateContent xmlns:mc="http://schemas.openxmlformats.org/markup-compatibility/2006">
      <mc:Choice Requires="x14">
        <oleObject progId="Equation.3" shapeId="2158" r:id="rId126">
          <objectPr defaultSize="0" autoPict="0" r:id="rId25">
            <anchor moveWithCells="1" sizeWithCells="1">
              <from>
                <xdr:col>1</xdr:col>
                <xdr:colOff>0</xdr:colOff>
                <xdr:row>1586</xdr:row>
                <xdr:rowOff>0</xdr:rowOff>
              </from>
              <to>
                <xdr:col>1</xdr:col>
                <xdr:colOff>238125</xdr:colOff>
                <xdr:row>1587</xdr:row>
                <xdr:rowOff>28575</xdr:rowOff>
              </to>
            </anchor>
          </objectPr>
        </oleObject>
      </mc:Choice>
      <mc:Fallback>
        <oleObject progId="Equation.3" shapeId="2158" r:id="rId126"/>
      </mc:Fallback>
    </mc:AlternateContent>
    <mc:AlternateContent xmlns:mc="http://schemas.openxmlformats.org/markup-compatibility/2006">
      <mc:Choice Requires="x14">
        <oleObject progId="Equation.3" shapeId="2159" r:id="rId127">
          <objectPr defaultSize="0" autoPict="0" r:id="rId29">
            <anchor moveWithCells="1" sizeWithCells="1">
              <from>
                <xdr:col>1</xdr:col>
                <xdr:colOff>0</xdr:colOff>
                <xdr:row>1588</xdr:row>
                <xdr:rowOff>0</xdr:rowOff>
              </from>
              <to>
                <xdr:col>1</xdr:col>
                <xdr:colOff>295275</xdr:colOff>
                <xdr:row>1589</xdr:row>
                <xdr:rowOff>28575</xdr:rowOff>
              </to>
            </anchor>
          </objectPr>
        </oleObject>
      </mc:Choice>
      <mc:Fallback>
        <oleObject progId="Equation.3" shapeId="2159" r:id="rId127"/>
      </mc:Fallback>
    </mc:AlternateContent>
    <mc:AlternateContent xmlns:mc="http://schemas.openxmlformats.org/markup-compatibility/2006">
      <mc:Choice Requires="x14">
        <oleObject progId="Equation.3" shapeId="2160" r:id="rId128">
          <objectPr defaultSize="0" autoPict="0" r:id="rId25">
            <anchor moveWithCells="1" sizeWithCells="1">
              <from>
                <xdr:col>1</xdr:col>
                <xdr:colOff>0</xdr:colOff>
                <xdr:row>1586</xdr:row>
                <xdr:rowOff>0</xdr:rowOff>
              </from>
              <to>
                <xdr:col>1</xdr:col>
                <xdr:colOff>238125</xdr:colOff>
                <xdr:row>1587</xdr:row>
                <xdr:rowOff>28575</xdr:rowOff>
              </to>
            </anchor>
          </objectPr>
        </oleObject>
      </mc:Choice>
      <mc:Fallback>
        <oleObject progId="Equation.3" shapeId="2160" r:id="rId128"/>
      </mc:Fallback>
    </mc:AlternateContent>
    <mc:AlternateContent xmlns:mc="http://schemas.openxmlformats.org/markup-compatibility/2006">
      <mc:Choice Requires="x14">
        <oleObject progId="Equation.3" shapeId="2161" r:id="rId129">
          <objectPr defaultSize="0" autoPict="0" r:id="rId27">
            <anchor moveWithCells="1" sizeWithCells="1">
              <from>
                <xdr:col>1</xdr:col>
                <xdr:colOff>0</xdr:colOff>
                <xdr:row>1587</xdr:row>
                <xdr:rowOff>0</xdr:rowOff>
              </from>
              <to>
                <xdr:col>1</xdr:col>
                <xdr:colOff>352425</xdr:colOff>
                <xdr:row>1588</xdr:row>
                <xdr:rowOff>47625</xdr:rowOff>
              </to>
            </anchor>
          </objectPr>
        </oleObject>
      </mc:Choice>
      <mc:Fallback>
        <oleObject progId="Equation.3" shapeId="2161" r:id="rId129"/>
      </mc:Fallback>
    </mc:AlternateContent>
    <mc:AlternateContent xmlns:mc="http://schemas.openxmlformats.org/markup-compatibility/2006">
      <mc:Choice Requires="x14">
        <oleObject progId="Equation.3" shapeId="2162" r:id="rId130">
          <objectPr defaultSize="0" autoPict="0" r:id="rId25">
            <anchor moveWithCells="1" sizeWithCells="1">
              <from>
                <xdr:col>1</xdr:col>
                <xdr:colOff>0</xdr:colOff>
                <xdr:row>1437</xdr:row>
                <xdr:rowOff>0</xdr:rowOff>
              </from>
              <to>
                <xdr:col>1</xdr:col>
                <xdr:colOff>238125</xdr:colOff>
                <xdr:row>1438</xdr:row>
                <xdr:rowOff>28575</xdr:rowOff>
              </to>
            </anchor>
          </objectPr>
        </oleObject>
      </mc:Choice>
      <mc:Fallback>
        <oleObject progId="Equation.3" shapeId="2162" r:id="rId130"/>
      </mc:Fallback>
    </mc:AlternateContent>
    <mc:AlternateContent xmlns:mc="http://schemas.openxmlformats.org/markup-compatibility/2006">
      <mc:Choice Requires="x14">
        <oleObject progId="Equation.3" shapeId="2163" r:id="rId131">
          <objectPr defaultSize="0" autoPict="0" r:id="rId27">
            <anchor moveWithCells="1" sizeWithCells="1">
              <from>
                <xdr:col>1</xdr:col>
                <xdr:colOff>0</xdr:colOff>
                <xdr:row>1438</xdr:row>
                <xdr:rowOff>0</xdr:rowOff>
              </from>
              <to>
                <xdr:col>1</xdr:col>
                <xdr:colOff>352425</xdr:colOff>
                <xdr:row>1439</xdr:row>
                <xdr:rowOff>47625</xdr:rowOff>
              </to>
            </anchor>
          </objectPr>
        </oleObject>
      </mc:Choice>
      <mc:Fallback>
        <oleObject progId="Equation.3" shapeId="2163" r:id="rId131"/>
      </mc:Fallback>
    </mc:AlternateContent>
    <mc:AlternateContent xmlns:mc="http://schemas.openxmlformats.org/markup-compatibility/2006">
      <mc:Choice Requires="x14">
        <oleObject progId="Equation.3" shapeId="2164" r:id="rId132">
          <objectPr defaultSize="0" autoPict="0" r:id="rId29">
            <anchor moveWithCells="1" sizeWithCells="1">
              <from>
                <xdr:col>1</xdr:col>
                <xdr:colOff>0</xdr:colOff>
                <xdr:row>1439</xdr:row>
                <xdr:rowOff>0</xdr:rowOff>
              </from>
              <to>
                <xdr:col>1</xdr:col>
                <xdr:colOff>295275</xdr:colOff>
                <xdr:row>1440</xdr:row>
                <xdr:rowOff>0</xdr:rowOff>
              </to>
            </anchor>
          </objectPr>
        </oleObject>
      </mc:Choice>
      <mc:Fallback>
        <oleObject progId="Equation.3" shapeId="2164" r:id="rId132"/>
      </mc:Fallback>
    </mc:AlternateContent>
    <mc:AlternateContent xmlns:mc="http://schemas.openxmlformats.org/markup-compatibility/2006">
      <mc:Choice Requires="x14">
        <oleObject progId="Equation.3" shapeId="2165" r:id="rId133">
          <objectPr defaultSize="0" autoPict="0" r:id="rId25">
            <anchor moveWithCells="1" sizeWithCells="1">
              <from>
                <xdr:col>1</xdr:col>
                <xdr:colOff>0</xdr:colOff>
                <xdr:row>1548</xdr:row>
                <xdr:rowOff>0</xdr:rowOff>
              </from>
              <to>
                <xdr:col>1</xdr:col>
                <xdr:colOff>238125</xdr:colOff>
                <xdr:row>1549</xdr:row>
                <xdr:rowOff>28575</xdr:rowOff>
              </to>
            </anchor>
          </objectPr>
        </oleObject>
      </mc:Choice>
      <mc:Fallback>
        <oleObject progId="Equation.3" shapeId="2165" r:id="rId133"/>
      </mc:Fallback>
    </mc:AlternateContent>
    <mc:AlternateContent xmlns:mc="http://schemas.openxmlformats.org/markup-compatibility/2006">
      <mc:Choice Requires="x14">
        <oleObject progId="Equation.3" shapeId="2166" r:id="rId134">
          <objectPr defaultSize="0" autoPict="0" r:id="rId29">
            <anchor moveWithCells="1" sizeWithCells="1">
              <from>
                <xdr:col>1</xdr:col>
                <xdr:colOff>0</xdr:colOff>
                <xdr:row>1550</xdr:row>
                <xdr:rowOff>0</xdr:rowOff>
              </from>
              <to>
                <xdr:col>1</xdr:col>
                <xdr:colOff>295275</xdr:colOff>
                <xdr:row>1551</xdr:row>
                <xdr:rowOff>0</xdr:rowOff>
              </to>
            </anchor>
          </objectPr>
        </oleObject>
      </mc:Choice>
      <mc:Fallback>
        <oleObject progId="Equation.3" shapeId="2166" r:id="rId134"/>
      </mc:Fallback>
    </mc:AlternateContent>
    <mc:AlternateContent xmlns:mc="http://schemas.openxmlformats.org/markup-compatibility/2006">
      <mc:Choice Requires="x14">
        <oleObject progId="Equation.3" shapeId="2167" r:id="rId135">
          <objectPr defaultSize="0" autoPict="0" r:id="rId25">
            <anchor moveWithCells="1" sizeWithCells="1">
              <from>
                <xdr:col>1</xdr:col>
                <xdr:colOff>0</xdr:colOff>
                <xdr:row>1548</xdr:row>
                <xdr:rowOff>0</xdr:rowOff>
              </from>
              <to>
                <xdr:col>1</xdr:col>
                <xdr:colOff>238125</xdr:colOff>
                <xdr:row>1549</xdr:row>
                <xdr:rowOff>28575</xdr:rowOff>
              </to>
            </anchor>
          </objectPr>
        </oleObject>
      </mc:Choice>
      <mc:Fallback>
        <oleObject progId="Equation.3" shapeId="2167" r:id="rId135"/>
      </mc:Fallback>
    </mc:AlternateContent>
    <mc:AlternateContent xmlns:mc="http://schemas.openxmlformats.org/markup-compatibility/2006">
      <mc:Choice Requires="x14">
        <oleObject progId="Equation.3" shapeId="2168" r:id="rId136">
          <objectPr defaultSize="0" autoPict="0" r:id="rId27">
            <anchor moveWithCells="1" sizeWithCells="1">
              <from>
                <xdr:col>1</xdr:col>
                <xdr:colOff>0</xdr:colOff>
                <xdr:row>1549</xdr:row>
                <xdr:rowOff>0</xdr:rowOff>
              </from>
              <to>
                <xdr:col>1</xdr:col>
                <xdr:colOff>352425</xdr:colOff>
                <xdr:row>1550</xdr:row>
                <xdr:rowOff>47625</xdr:rowOff>
              </to>
            </anchor>
          </objectPr>
        </oleObject>
      </mc:Choice>
      <mc:Fallback>
        <oleObject progId="Equation.3" shapeId="2168" r:id="rId136"/>
      </mc:Fallback>
    </mc:AlternateContent>
    <mc:AlternateContent xmlns:mc="http://schemas.openxmlformats.org/markup-compatibility/2006">
      <mc:Choice Requires="x14">
        <oleObject progId="Equation.3" shapeId="2174" r:id="rId137">
          <objectPr defaultSize="0" autoPict="0" r:id="rId29">
            <anchor moveWithCells="1" sizeWithCells="1">
              <from>
                <xdr:col>1</xdr:col>
                <xdr:colOff>0</xdr:colOff>
                <xdr:row>1724</xdr:row>
                <xdr:rowOff>0</xdr:rowOff>
              </from>
              <to>
                <xdr:col>1</xdr:col>
                <xdr:colOff>295275</xdr:colOff>
                <xdr:row>1724</xdr:row>
                <xdr:rowOff>0</xdr:rowOff>
              </to>
            </anchor>
          </objectPr>
        </oleObject>
      </mc:Choice>
      <mc:Fallback>
        <oleObject progId="Equation.3" shapeId="2174" r:id="rId137"/>
      </mc:Fallback>
    </mc:AlternateContent>
    <mc:AlternateContent xmlns:mc="http://schemas.openxmlformats.org/markup-compatibility/2006">
      <mc:Choice Requires="x14">
        <oleObject progId="Equation.3" shapeId="2177" r:id="rId138">
          <objectPr defaultSize="0" autoPict="0" r:id="rId25">
            <anchor moveWithCells="1" sizeWithCells="1">
              <from>
                <xdr:col>1</xdr:col>
                <xdr:colOff>0</xdr:colOff>
                <xdr:row>1531</xdr:row>
                <xdr:rowOff>0</xdr:rowOff>
              </from>
              <to>
                <xdr:col>1</xdr:col>
                <xdr:colOff>238125</xdr:colOff>
                <xdr:row>1532</xdr:row>
                <xdr:rowOff>28575</xdr:rowOff>
              </to>
            </anchor>
          </objectPr>
        </oleObject>
      </mc:Choice>
      <mc:Fallback>
        <oleObject progId="Equation.3" shapeId="2177" r:id="rId138"/>
      </mc:Fallback>
    </mc:AlternateContent>
    <mc:AlternateContent xmlns:mc="http://schemas.openxmlformats.org/markup-compatibility/2006">
      <mc:Choice Requires="x14">
        <oleObject progId="Equation.3" shapeId="2178" r:id="rId139">
          <objectPr defaultSize="0" autoPict="0" r:id="rId29">
            <anchor moveWithCells="1" sizeWithCells="1">
              <from>
                <xdr:col>1</xdr:col>
                <xdr:colOff>0</xdr:colOff>
                <xdr:row>1533</xdr:row>
                <xdr:rowOff>0</xdr:rowOff>
              </from>
              <to>
                <xdr:col>1</xdr:col>
                <xdr:colOff>295275</xdr:colOff>
                <xdr:row>1534</xdr:row>
                <xdr:rowOff>28575</xdr:rowOff>
              </to>
            </anchor>
          </objectPr>
        </oleObject>
      </mc:Choice>
      <mc:Fallback>
        <oleObject progId="Equation.3" shapeId="2178" r:id="rId139"/>
      </mc:Fallback>
    </mc:AlternateContent>
    <mc:AlternateContent xmlns:mc="http://schemas.openxmlformats.org/markup-compatibility/2006">
      <mc:Choice Requires="x14">
        <oleObject progId="Equation.3" shapeId="2179" r:id="rId140">
          <objectPr defaultSize="0" autoPict="0" r:id="rId25">
            <anchor moveWithCells="1" sizeWithCells="1">
              <from>
                <xdr:col>1</xdr:col>
                <xdr:colOff>0</xdr:colOff>
                <xdr:row>1531</xdr:row>
                <xdr:rowOff>0</xdr:rowOff>
              </from>
              <to>
                <xdr:col>1</xdr:col>
                <xdr:colOff>238125</xdr:colOff>
                <xdr:row>1532</xdr:row>
                <xdr:rowOff>28575</xdr:rowOff>
              </to>
            </anchor>
          </objectPr>
        </oleObject>
      </mc:Choice>
      <mc:Fallback>
        <oleObject progId="Equation.3" shapeId="2179" r:id="rId140"/>
      </mc:Fallback>
    </mc:AlternateContent>
    <mc:AlternateContent xmlns:mc="http://schemas.openxmlformats.org/markup-compatibility/2006">
      <mc:Choice Requires="x14">
        <oleObject progId="Equation.3" shapeId="2180" r:id="rId141">
          <objectPr defaultSize="0" autoPict="0" r:id="rId27">
            <anchor moveWithCells="1" sizeWithCells="1">
              <from>
                <xdr:col>1</xdr:col>
                <xdr:colOff>0</xdr:colOff>
                <xdr:row>1532</xdr:row>
                <xdr:rowOff>0</xdr:rowOff>
              </from>
              <to>
                <xdr:col>1</xdr:col>
                <xdr:colOff>352425</xdr:colOff>
                <xdr:row>1533</xdr:row>
                <xdr:rowOff>47625</xdr:rowOff>
              </to>
            </anchor>
          </objectPr>
        </oleObject>
      </mc:Choice>
      <mc:Fallback>
        <oleObject progId="Equation.3" shapeId="2180" r:id="rId14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Годовой отчет за 2021 г.</vt:lpstr>
      <vt:lpstr>Годовой отчет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2024-03-21T06:48:21Z</dcterms:modified>
</cp:coreProperties>
</file>